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8D18E142-C276-4006-A3E7-AEE4176CE4E3}" xr6:coauthVersionLast="47" xr6:coauthVersionMax="47" xr10:uidLastSave="{00000000-0000-0000-0000-000000000000}"/>
  <bookViews>
    <workbookView xWindow="-108" yWindow="-108" windowWidth="23256" windowHeight="13896" xr2:uid="{00000000-000D-0000-FFFF-FFFF00000000}"/>
  </bookViews>
  <sheets>
    <sheet name="ACTIVOS" sheetId="1" r:id="rId1"/>
    <sheet name="INSTRUCTIVO" sheetId="3" r:id="rId2"/>
    <sheet name="LISTAS" sheetId="2" state="hidden" r:id="rId3"/>
  </sheets>
  <definedNames>
    <definedName name="_xlnm._FilterDatabase" localSheetId="2" hidden="1">LISTAS!$A$1:$E$21</definedName>
    <definedName name="_xlnm.Print_Area" localSheetId="0">ACTIVOS!$A$1:$AE$29</definedName>
    <definedName name="_xlnm.Print_Titles" localSheetId="0">ACTIVOS!$1:$8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 l="1"/>
  <c r="T9" i="1"/>
  <c r="V10" i="1"/>
  <c r="V9" i="1"/>
  <c r="X10" i="1"/>
  <c r="X11" i="1"/>
  <c r="X12" i="1"/>
  <c r="X13" i="1"/>
  <c r="X14" i="1"/>
  <c r="X15" i="1"/>
  <c r="X16" i="1"/>
  <c r="X17" i="1"/>
  <c r="X18" i="1"/>
  <c r="X19" i="1"/>
  <c r="X20" i="1"/>
  <c r="X21" i="1"/>
  <c r="X22" i="1"/>
  <c r="X23" i="1"/>
  <c r="X24" i="1"/>
  <c r="X25" i="1"/>
  <c r="X26" i="1"/>
  <c r="X27" i="1"/>
  <c r="X28" i="1"/>
  <c r="X29" i="1"/>
  <c r="X9" i="1"/>
  <c r="V11" i="1"/>
  <c r="V12" i="1"/>
  <c r="V13" i="1"/>
  <c r="V14" i="1"/>
  <c r="V15" i="1"/>
  <c r="V16" i="1"/>
  <c r="V17" i="1"/>
  <c r="V18" i="1"/>
  <c r="V19" i="1"/>
  <c r="V21" i="1"/>
  <c r="V22" i="1"/>
  <c r="V23" i="1"/>
  <c r="V24" i="1"/>
  <c r="V26" i="1"/>
  <c r="V27" i="1"/>
  <c r="V28" i="1"/>
  <c r="V29" i="1"/>
  <c r="T11" i="1"/>
  <c r="T12" i="1"/>
  <c r="T13" i="1"/>
  <c r="T14" i="1"/>
  <c r="T15" i="1"/>
  <c r="T16" i="1"/>
  <c r="T17" i="1"/>
  <c r="T18" i="1"/>
  <c r="T19" i="1"/>
  <c r="T21" i="1"/>
  <c r="T22" i="1"/>
  <c r="T23" i="1"/>
  <c r="T24" i="1"/>
  <c r="T26" i="1"/>
  <c r="T27" i="1"/>
  <c r="T28" i="1"/>
  <c r="T29" i="1"/>
  <c r="Y22" i="1" l="1"/>
  <c r="Y24" i="1"/>
  <c r="Y14" i="1"/>
  <c r="Y16" i="1"/>
  <c r="Y23" i="1"/>
  <c r="Y15" i="1"/>
  <c r="Y29" i="1"/>
  <c r="Y21" i="1"/>
  <c r="Y13" i="1"/>
  <c r="Y25" i="1"/>
  <c r="Y17" i="1"/>
  <c r="Y28" i="1"/>
  <c r="Y20" i="1"/>
  <c r="Y12" i="1"/>
  <c r="Y27" i="1"/>
  <c r="Y19" i="1"/>
  <c r="Y11" i="1"/>
  <c r="Y26" i="1"/>
  <c r="Y18" i="1"/>
  <c r="Y10" i="1"/>
  <c r="Y9" i="1"/>
</calcChain>
</file>

<file path=xl/sharedStrings.xml><?xml version="1.0" encoding="utf-8"?>
<sst xmlns="http://schemas.openxmlformats.org/spreadsheetml/2006/main" count="435" uniqueCount="199">
  <si>
    <t>Identificación</t>
  </si>
  <si>
    <t>Descripción</t>
  </si>
  <si>
    <t>Clasificación</t>
  </si>
  <si>
    <t>ID</t>
  </si>
  <si>
    <t>Nombre del activo</t>
  </si>
  <si>
    <t xml:space="preserve">Descripción del activo </t>
  </si>
  <si>
    <t>Tipo de Activo</t>
  </si>
  <si>
    <t>Relación del activo en las tablas de retención documental</t>
  </si>
  <si>
    <t>Origen de la Información</t>
  </si>
  <si>
    <t>Frecuencia de actualización</t>
  </si>
  <si>
    <t>Responsable del activo información</t>
  </si>
  <si>
    <t>Custodio del activo información</t>
  </si>
  <si>
    <t>Idioma</t>
  </si>
  <si>
    <t>Medio de conservación o soporte</t>
  </si>
  <si>
    <t>Ubicación</t>
  </si>
  <si>
    <t>Formato</t>
  </si>
  <si>
    <t>Activo disponible</t>
  </si>
  <si>
    <t>Activo publicado</t>
  </si>
  <si>
    <t>Confidencialidad</t>
  </si>
  <si>
    <t>Integridad</t>
  </si>
  <si>
    <t>Disponibilidad</t>
  </si>
  <si>
    <t>Criticidad</t>
  </si>
  <si>
    <t>Excepción Ley 1712 de 2014</t>
  </si>
  <si>
    <t>Fundamento</t>
  </si>
  <si>
    <t>Tipo de excepción</t>
  </si>
  <si>
    <t>Plazo de clasificación</t>
  </si>
  <si>
    <t>Clasificado en TRD</t>
  </si>
  <si>
    <t>Serie / Subserie</t>
  </si>
  <si>
    <t>Física</t>
  </si>
  <si>
    <t>Electrónica/Digital</t>
  </si>
  <si>
    <t>Constitucional/Legal</t>
  </si>
  <si>
    <t>Jurídico</t>
  </si>
  <si>
    <t>OPCIONES SI-NO</t>
  </si>
  <si>
    <t>TIPO DE ACTIVO</t>
  </si>
  <si>
    <t>FRECUENCIA DE ACTUALIZACIÓN</t>
  </si>
  <si>
    <t>IDIOMA</t>
  </si>
  <si>
    <t>MEDIO DE CONSERVACIÓN O SOSPORTE</t>
  </si>
  <si>
    <t>FORMATO</t>
  </si>
  <si>
    <t xml:space="preserve">Confidencialidad </t>
  </si>
  <si>
    <t>Columna1</t>
  </si>
  <si>
    <t xml:space="preserve">Integridad </t>
  </si>
  <si>
    <t xml:space="preserve">Disponibilidad </t>
  </si>
  <si>
    <t>SI</t>
  </si>
  <si>
    <t>NO</t>
  </si>
  <si>
    <t>Hardware</t>
  </si>
  <si>
    <t>ANUAL</t>
  </si>
  <si>
    <t>ESPAÑOL</t>
  </si>
  <si>
    <t>FÍSICO</t>
  </si>
  <si>
    <t>CORREO ELECTRÓNICO</t>
  </si>
  <si>
    <t>PÚBLICA RESERVADA</t>
  </si>
  <si>
    <t>ALTA</t>
  </si>
  <si>
    <t>PÚBLICO</t>
  </si>
  <si>
    <t>NO APLICA</t>
  </si>
  <si>
    <t>Información</t>
  </si>
  <si>
    <t>BIENAL</t>
  </si>
  <si>
    <t>INGLÉS</t>
  </si>
  <si>
    <t>ELECTRÓNICO/DIGITAL</t>
  </si>
  <si>
    <t>HOJA DE CÁLCULO</t>
  </si>
  <si>
    <t>PÚBLICA CLASIFICADA</t>
  </si>
  <si>
    <t>MEDIA</t>
  </si>
  <si>
    <t>SEMI_PRIVADO</t>
  </si>
  <si>
    <t xml:space="preserve">Infraestructura Crítica Cibernética Nacional </t>
  </si>
  <si>
    <t>BIMESTRAL</t>
  </si>
  <si>
    <t>LENGUA DE SEÑAS</t>
  </si>
  <si>
    <t>FÍSICO - ELECTRÓNICO/DIGITAL</t>
  </si>
  <si>
    <t>PRESENTACIÓN</t>
  </si>
  <si>
    <t>PÚBLICA</t>
  </si>
  <si>
    <t>BAJA</t>
  </si>
  <si>
    <t>PRIVADO</t>
  </si>
  <si>
    <t>Instalaciones</t>
  </si>
  <si>
    <t>CUATRIENAL</t>
  </si>
  <si>
    <t>LENGUAS ROMANCES O GITANA</t>
  </si>
  <si>
    <t>GRÁFICOS</t>
  </si>
  <si>
    <t>SENSIBLE</t>
  </si>
  <si>
    <t>Intangible</t>
  </si>
  <si>
    <t>CUATRIMESTRAL</t>
  </si>
  <si>
    <t>BASES DE DATOS</t>
  </si>
  <si>
    <t>Recurso Humano</t>
  </si>
  <si>
    <t>DIARIA</t>
  </si>
  <si>
    <t>AUDIO</t>
  </si>
  <si>
    <t>Servicio</t>
  </si>
  <si>
    <t>MENSUAL</t>
  </si>
  <si>
    <t>VIDEO</t>
  </si>
  <si>
    <t>Software</t>
  </si>
  <si>
    <t>POR SOLICITUD</t>
  </si>
  <si>
    <t>ANIMACIÓN</t>
  </si>
  <si>
    <t>SEMANAL</t>
  </si>
  <si>
    <t>SEMESTRAL</t>
  </si>
  <si>
    <t>TRIMESTRAL</t>
  </si>
  <si>
    <t>INTANGIBLE</t>
  </si>
  <si>
    <t>TOTAL</t>
  </si>
  <si>
    <t>PARCIAL</t>
  </si>
  <si>
    <t>TEXTO</t>
  </si>
  <si>
    <t>INVENTARIO ACTIVOS DE INFORMACIÓN</t>
  </si>
  <si>
    <t>Código:  FT-GT-12-19</t>
  </si>
  <si>
    <t>Versión: 5</t>
  </si>
  <si>
    <t>INTERNO</t>
  </si>
  <si>
    <t>EXTERNO</t>
  </si>
  <si>
    <t>Fecha de actualización del activo de información
(dd-mm-aaaa)</t>
  </si>
  <si>
    <t>Fecha de actualización de la matriz
(dd-mm-aaaa)</t>
  </si>
  <si>
    <t>COMPRESIÓN (ZIP, RAR, 7ZIP)</t>
  </si>
  <si>
    <t xml:space="preserve">CAMPO </t>
  </si>
  <si>
    <t xml:space="preserve"> DESCRIPCIÓN </t>
  </si>
  <si>
    <t>EJEMPLO</t>
  </si>
  <si>
    <t>Identifica el activo dentro del proceso al que pertenece</t>
  </si>
  <si>
    <t>Descripción del activo</t>
  </si>
  <si>
    <t>Describir el activo de manera que sea claramente identificable por personas internas y externas</t>
  </si>
  <si>
    <t xml:space="preserve">Control y registro de visitantes </t>
  </si>
  <si>
    <t>Contiene el registro de los visitantes a las instalaciones del IDEP</t>
  </si>
  <si>
    <t>Tipo de activo</t>
  </si>
  <si>
    <r>
      <t xml:space="preserve">El IDEP clasifica sus activos de información de la siguiente manera:
</t>
    </r>
    <r>
      <rPr>
        <b/>
        <sz val="11"/>
        <color theme="1"/>
        <rFont val="Calibri"/>
        <family val="2"/>
        <scheme val="minor"/>
      </rPr>
      <t>Hardware:</t>
    </r>
    <r>
      <rPr>
        <sz val="11"/>
        <color theme="1"/>
        <rFont val="Calibri"/>
        <family val="2"/>
        <scheme val="minor"/>
      </rPr>
      <t xml:space="preserve"> Incluye los medios físicos que soportan directa o indirectamente los servicios de la entidad, tales como servidores, routers, módems, computadores, y celulares.
</t>
    </r>
    <r>
      <rPr>
        <b/>
        <sz val="11"/>
        <color theme="1"/>
        <rFont val="Calibri"/>
        <family val="2"/>
        <scheme val="minor"/>
      </rPr>
      <t>Información:</t>
    </r>
    <r>
      <rPr>
        <sz val="11"/>
        <color theme="1"/>
        <rFont val="Calibri"/>
        <family val="2"/>
        <scheme val="minor"/>
      </rPr>
      <t xml:space="preserve"> Comprende los datos e información almacenada o procesada electrónicamente. Ejemplos incluyen bases de datos, archivos, contratos, documentación del sistema, investigaciones, acuerdos de confidencialidad, manuales de usuario, procedimientos operativos o de soporte, planes de continuidad del negocio, acuerdos de retiro y pruebas de auditoría.
</t>
    </r>
    <r>
      <rPr>
        <b/>
        <sz val="11"/>
        <color theme="1"/>
        <rFont val="Calibri"/>
        <family val="2"/>
        <scheme val="minor"/>
      </rPr>
      <t>Infraestructura Crítica Cibernética Nacional (ICC):</t>
    </r>
    <r>
      <rPr>
        <sz val="11"/>
        <color theme="1"/>
        <rFont val="Calibri"/>
        <family val="2"/>
        <scheme val="minor"/>
      </rPr>
      <t xml:space="preserve"> Se refiere a la infraestructura soportada por Tecnologías de la Información y las Comunicaciones (TIC) y tecnologías de operación, cuyo funcionamiento es vital para la prestación de servicios esenciales al Estado y a los ciudadanos. Su afectación, suspensión o destrucción podría generar graves consecuencias en el bienestar económico, la eficiencia de instituciones y organizaciones, o la administración pública. Un activo es considerado ICC si su impacto podría superar alguno de estos criterios:
Impacto social (afectación al 0.5% de la población nacional).
Impacto económico (equivalente al PIB de un día o 0.123% del PIB anual).
Impacto ambiental (con una recuperación estimada de tres años).
Instalaciones: Son los lugares donde se almacenan los sistemas de información, comunicaciones o hardware, como centros de datos (datacenters) y centros de cableado.
</t>
    </r>
    <r>
      <rPr>
        <b/>
        <sz val="11"/>
        <color theme="1"/>
        <rFont val="Calibri"/>
        <family val="2"/>
        <scheme val="minor"/>
      </rPr>
      <t>Intangibles:</t>
    </r>
    <r>
      <rPr>
        <sz val="11"/>
        <color theme="1"/>
        <rFont val="Calibri"/>
        <family val="2"/>
        <scheme val="minor"/>
      </rPr>
      <t xml:space="preserve"> Incluye activos como la imagen y reputación de la entidad.
</t>
    </r>
    <r>
      <rPr>
        <b/>
        <sz val="11"/>
        <color theme="1"/>
        <rFont val="Calibri"/>
        <family val="2"/>
        <scheme val="minor"/>
      </rPr>
      <t>Servicios:</t>
    </r>
    <r>
      <rPr>
        <sz val="11"/>
        <color theme="1"/>
        <rFont val="Calibri"/>
        <family val="2"/>
        <scheme val="minor"/>
      </rPr>
      <t xml:space="preserve"> Se refiere a los servicios de computación y comunicaciones, tales como acceso a Internet, páginas web, correo electrónico, carpetas compartidas, entre otros.
</t>
    </r>
    <r>
      <rPr>
        <b/>
        <sz val="11"/>
        <color theme="1"/>
        <rFont val="Calibri"/>
        <family val="2"/>
        <scheme val="minor"/>
      </rPr>
      <t>Software:</t>
    </r>
    <r>
      <rPr>
        <sz val="11"/>
        <color theme="1"/>
        <rFont val="Calibri"/>
        <family val="2"/>
        <scheme val="minor"/>
      </rPr>
      <t xml:space="preserve"> Abarca los programas, aplicaciones y sistemas de información que apoyan las actividades del IDEP y la prestación de sus servicios
</t>
    </r>
    <r>
      <rPr>
        <b/>
        <sz val="11"/>
        <color theme="1"/>
        <rFont val="Calibri"/>
        <family val="2"/>
        <scheme val="minor"/>
      </rPr>
      <t xml:space="preserve">Recurso Humano: </t>
    </r>
    <r>
      <rPr>
        <sz val="11"/>
        <color theme="1"/>
        <rFont val="Calibri"/>
        <family val="2"/>
        <scheme val="minor"/>
      </rPr>
      <t>Aquellas personas que, por su conocimiento, experiencia y criticidad para el proceso, son consideradas activos de información</t>
    </r>
  </si>
  <si>
    <t>Se debe indicar si el activo reportado está clasificado en las tablas de retención documental, seleccionando una de las siguientes opciones: Sí o No</t>
  </si>
  <si>
    <t>Serie / SubSerie</t>
  </si>
  <si>
    <t>No aplica</t>
  </si>
  <si>
    <t>Si en la casilla anterior se seleccionó "Sí", se debe especificar la serie o subserie en la que el activo está registrado en la Tabla de Retención Documental (TRD). De lo contrario, el campo debe ser reportado como "N/A"</t>
  </si>
  <si>
    <t>Interno</t>
  </si>
  <si>
    <t>Se debe indicar si la información fue generada de manera interna por el IDEP o proviene de fuentes externas, como proveedores o colaboradores externos</t>
  </si>
  <si>
    <t>Fecha de actualización de la información</t>
  </si>
  <si>
    <t>Mensual</t>
  </si>
  <si>
    <t>Se debe especificar la periodicidad con la que se actualiza el activo, indicando si la actualización es diaria, semanal, mensual, trimestral, anual u otra frecuencia</t>
  </si>
  <si>
    <t>Fecha de la última actualización del activo. Este campo debe coincidir con la periodicidad indicada anteriormente</t>
  </si>
  <si>
    <t>Responsable del	 activo información</t>
  </si>
  <si>
    <t>Administrativa</t>
  </si>
  <si>
    <t>Es el área/proceso que administra y mantiene el activo según las políticas y directrices del responsable, asegurando su seguridad y disponibilidad.</t>
  </si>
  <si>
    <t>El responsable de un activo de información es el área/proceso quien toma decisiones sobre su uso, protección y gestión</t>
  </si>
  <si>
    <t>Español</t>
  </si>
  <si>
    <t>Seleccione el idioma en el que está disponible o gestionado el activo de información</t>
  </si>
  <si>
    <t>Físico</t>
  </si>
  <si>
    <t>Archivo físico piso 10 oficina administrativa</t>
  </si>
  <si>
    <r>
      <t xml:space="preserve">Según la opción seleccionada anteriormente, debes indicar la ubicación del activo:
</t>
    </r>
    <r>
      <rPr>
        <b/>
        <sz val="11"/>
        <color theme="1"/>
        <rFont val="Calibri"/>
        <family val="2"/>
        <scheme val="minor"/>
      </rPr>
      <t>Físico:</t>
    </r>
    <r>
      <rPr>
        <sz val="11"/>
        <color theme="1"/>
        <rFont val="Calibri"/>
        <family val="2"/>
        <scheme val="minor"/>
      </rPr>
      <t xml:space="preserve"> Especifica el lugar donde se almacena el documento, por ejemplo, "Archivo Central, Cajón 5, Sección A".
</t>
    </r>
    <r>
      <rPr>
        <b/>
        <sz val="11"/>
        <color theme="1"/>
        <rFont val="Calibri"/>
        <family val="2"/>
        <scheme val="minor"/>
      </rPr>
      <t>Electrónico/Digital:</t>
    </r>
    <r>
      <rPr>
        <sz val="11"/>
        <color theme="1"/>
        <rFont val="Calibri"/>
        <family val="2"/>
        <scheme val="minor"/>
      </rPr>
      <t xml:space="preserve"> Proporciona la ruta o ubicación del archivo, como "Servidor X:\Carpeta de Proyectos\Archivo 2024" o la dirección URL en caso de estar en la nube.</t>
    </r>
  </si>
  <si>
    <r>
      <t xml:space="preserve">Indicar el soporte en el que se almacena la información:
</t>
    </r>
    <r>
      <rPr>
        <b/>
        <sz val="11"/>
        <color theme="1"/>
        <rFont val="Calibri"/>
        <family val="2"/>
        <scheme val="minor"/>
      </rPr>
      <t>Físico:</t>
    </r>
    <r>
      <rPr>
        <sz val="11"/>
        <color theme="1"/>
        <rFont val="Calibri"/>
        <family val="2"/>
        <scheme val="minor"/>
      </rPr>
      <t xml:space="preserve"> Información registrada en papel.
</t>
    </r>
    <r>
      <rPr>
        <b/>
        <sz val="11"/>
        <color theme="1"/>
        <rFont val="Calibri"/>
        <family val="2"/>
        <scheme val="minor"/>
      </rPr>
      <t>Electrónico/Digital:</t>
    </r>
    <r>
      <rPr>
        <sz val="11"/>
        <color theme="1"/>
        <rFont val="Calibri"/>
        <family val="2"/>
        <scheme val="minor"/>
      </rPr>
      <t xml:space="preserve"> Información almacenada en medios electrónicos, como discos duros, CD, bases de datos, lenguajes de programación, entre otros.</t>
    </r>
  </si>
  <si>
    <t>Papel (Información física)</t>
  </si>
  <si>
    <t xml:space="preserve"> Indica la forma en la que se presenta la información. Las opciones son:
Texto: doc, docx, txt, rtf, pdf.
Correo electrónico.
Hoja de cálculo: xls, xlsx, xlt, csv.
Presentación: ppt, pps.
Gráficos: jpg, gif, png, tif, ttf.
Bases de datos: mdb, sql, oracle.
Audio: wav, mid, mp3, mp4.
Video: mpeg, avi, mov.
Animación: swf.
Compresión: zip, rar.
Papel: Información física</t>
  </si>
  <si>
    <t>Indica si la información está accesible para ser consultada internamente por los usuarios autorizados.</t>
  </si>
  <si>
    <t>Indica si la información está disponible públicamente para que cualquier persona la pueda consultar.</t>
  </si>
  <si>
    <t xml:space="preserve">Pública Clasificada </t>
  </si>
  <si>
    <r>
      <rPr>
        <b/>
        <sz val="11"/>
        <color theme="1"/>
        <rFont val="Calibri"/>
        <family val="2"/>
        <scheme val="minor"/>
      </rPr>
      <t>Pública Reservada (Nivel 3):</t>
    </r>
    <r>
      <rPr>
        <sz val="11"/>
        <color theme="1"/>
        <rFont val="Calibri"/>
        <family val="2"/>
        <scheme val="minor"/>
      </rPr>
      <t xml:space="preserve"> Es información accesible solo para un proceso específico dentro de la entidad. Si esta información es conocida por personas no autorizadas, podría tener consecuencias negativas, como problemas legales, operativos, económicos o de reputación. Asociada con el articulo 19 de la Ley 1712 de 2014
</t>
    </r>
    <r>
      <rPr>
        <b/>
        <sz val="11"/>
        <color theme="1"/>
        <rFont val="Calibri"/>
        <family val="2"/>
        <scheme val="minor"/>
      </rPr>
      <t>Pública Clasificada (Nivel 2):</t>
    </r>
    <r>
      <rPr>
        <sz val="11"/>
        <color theme="1"/>
        <rFont val="Calibri"/>
        <family val="2"/>
        <scheme val="minor"/>
      </rPr>
      <t xml:space="preserve"> Información accesible para todos los procesos de la entidad, pero que no puede ser compartida con terceros sin autorización. Si se divulga sin permiso, podría afectar negativamente los procesos de la entidad. Esta información puede ser propia de la entidad o de terceros, y es utilizada por los funcionarios para realizar tareas relacionadas con los procesos internos.Asociada con el articulo 18 de la Ley 1712 de 2014
</t>
    </r>
    <r>
      <rPr>
        <b/>
        <sz val="11"/>
        <color theme="1"/>
        <rFont val="Calibri"/>
        <family val="2"/>
        <scheme val="minor"/>
      </rPr>
      <t>Pública (Nivel 1):</t>
    </r>
    <r>
      <rPr>
        <sz val="11"/>
        <color theme="1"/>
        <rFont val="Calibri"/>
        <family val="2"/>
        <scheme val="minor"/>
      </rPr>
      <t xml:space="preserve"> Información que puede ser divulgada o publicada libremente, tanto dentro como fuera de la entidad, sin que su acceso genere ningún daño a terceros o afecte las actividades y procesos de la entidad.</t>
    </r>
  </si>
  <si>
    <t>Baja</t>
  </si>
  <si>
    <r>
      <t xml:space="preserve">Se refiere a la exactitud y completitud de la información. Esta propiedad asegura que la información se mantenga precisa, coherente y completa durante todo su ciclo de vida, desde su creación hasta su eliminación. La integridad de la información se clasifica en los siguientes tres niveles:
</t>
    </r>
    <r>
      <rPr>
        <b/>
        <sz val="11"/>
        <color theme="1"/>
        <rFont val="Calibri"/>
        <family val="2"/>
        <scheme val="minor"/>
      </rPr>
      <t>Alta (Nivel 3):</t>
    </r>
    <r>
      <rPr>
        <sz val="11"/>
        <color theme="1"/>
        <rFont val="Calibri"/>
        <family val="2"/>
        <scheme val="minor"/>
      </rPr>
      <t xml:space="preserve"> La pérdida de exactitud o completitud de esta información podría tener graves consecuencias legales o económicas, causar retrasos importantes en las funciones de la entidad, o generar un impacto negativo severo en su reputación.
</t>
    </r>
    <r>
      <rPr>
        <b/>
        <sz val="11"/>
        <color theme="1"/>
        <rFont val="Calibri"/>
        <family val="2"/>
        <scheme val="minor"/>
      </rPr>
      <t>Media (Nivel 2):</t>
    </r>
    <r>
      <rPr>
        <sz val="11"/>
        <color theme="1"/>
        <rFont val="Calibri"/>
        <family val="2"/>
        <scheme val="minor"/>
      </rPr>
      <t xml:space="preserve"> La pérdida de exactitud o completitud de esta información podría ocasionar consecuencias legales o económicas moderadas, retrasar funciones de algunas áreas/procesos, o afectar la reputación de forma moderada, especialmente a nivel interno.
</t>
    </r>
    <r>
      <rPr>
        <b/>
        <sz val="11"/>
        <color theme="1"/>
        <rFont val="Calibri"/>
        <family val="2"/>
        <scheme val="minor"/>
      </rPr>
      <t>Baja (Nivel 1):</t>
    </r>
    <r>
      <rPr>
        <sz val="11"/>
        <color theme="1"/>
        <rFont val="Calibri"/>
        <family val="2"/>
        <scheme val="minor"/>
      </rPr>
      <t xml:space="preserve"> La pérdida de exactitud o completitud de esta información tendría un impacto mínimo o no significativo para la entidad</t>
    </r>
  </si>
  <si>
    <r>
      <t xml:space="preserve">Propiedad de la información que garantiza que esté accesible y utilizable cuando sea requerida por una persona, entidad o proceso autorizado, en el momento y forma solicitada. Se clasifica en tres niveles:
</t>
    </r>
    <r>
      <rPr>
        <b/>
        <sz val="11"/>
        <color theme="1"/>
        <rFont val="Calibri"/>
        <family val="2"/>
        <scheme val="minor"/>
      </rPr>
      <t xml:space="preserve">Alta (Nivel 3): </t>
    </r>
    <r>
      <rPr>
        <sz val="11"/>
        <color theme="1"/>
        <rFont val="Calibri"/>
        <family val="2"/>
        <scheme val="minor"/>
      </rPr>
      <t xml:space="preserve">La falta de disponibilidad puede causar graves consecuencias legales o económicas, retrasar funciones importantes o afectar severamente la imagen de la entidad ante terceros.
</t>
    </r>
    <r>
      <rPr>
        <b/>
        <sz val="11"/>
        <color theme="1"/>
        <rFont val="Calibri"/>
        <family val="2"/>
        <scheme val="minor"/>
      </rPr>
      <t xml:space="preserve">Media (Nivel 2): </t>
    </r>
    <r>
      <rPr>
        <sz val="11"/>
        <color theme="1"/>
        <rFont val="Calibri"/>
        <family val="2"/>
        <scheme val="minor"/>
      </rPr>
      <t xml:space="preserve">La falta de disponibilidad puede generar consecuencias legales o económicas moderadas, retrasos en las funciones de algunas áreas, o afectar la imagen de la entidad de manera moderada.
</t>
    </r>
    <r>
      <rPr>
        <b/>
        <sz val="11"/>
        <color theme="1"/>
        <rFont val="Calibri"/>
        <family val="2"/>
        <scheme val="minor"/>
      </rPr>
      <t>Baja (Nivel 1):</t>
    </r>
    <r>
      <rPr>
        <sz val="11"/>
        <color theme="1"/>
        <rFont val="Calibri"/>
        <family val="2"/>
        <scheme val="minor"/>
      </rPr>
      <t xml:space="preserve"> La falta de disponibilidad puede afectar el funcionamiento normal, pero sin implicaciones legales, económicas o de imagen significativas.</t>
    </r>
  </si>
  <si>
    <t>Identifica la excepción aplicable según los artículos 18 y 19 de la Ley 1712 de 2014. Este campo no se aplica si el activo tiene carácter público.</t>
  </si>
  <si>
    <t>Debe especificarse el fundamento legal o jurídico que respalda la clasificación o reserva del activo. Esto incluye citar la norma, artículo, inciso o párrafo correspondiente que justifica dicha clasificación.</t>
  </si>
  <si>
    <t>Ley 1581 de 2012, el activo de información contiene datos personales registrados que no son de carácter publicado, los cuales no pueden ser revelados sin autorización del titular</t>
  </si>
  <si>
    <t>ARTÍCULO 18.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t>
  </si>
  <si>
    <t>Fecha de actualización</t>
  </si>
  <si>
    <t>Parcial</t>
  </si>
  <si>
    <t>5 años</t>
  </si>
  <si>
    <t>Indica si la excepción aplica a toda la información del archivo o solo a una parte de ella.</t>
  </si>
  <si>
    <t>Especifica el periodo de tiempo durante el cual la información está clasificada o reservada. Si la norma establece un plazo específico, este debe ser indicado:
La información reservada, según el artículo 19 de la Ley 1712 de 2014, no debe exceder los 15 años.
La información clasificada, según el artículo 18 de la Ley 1712 de 2014, puede tener un periodo ilimitado
Este campo no aplica si el activo es de carácter público.</t>
  </si>
  <si>
    <t>Registra la fecha en la que se realizó la última actualización y valoración del activo en el formato correspondiente.</t>
  </si>
  <si>
    <t>Página: 1 de 1</t>
  </si>
  <si>
    <t>Fecha de Aprobación:  30/10/2024</t>
  </si>
  <si>
    <t>Proceso de Gestión Tecnológica</t>
  </si>
  <si>
    <t>GT-01</t>
  </si>
  <si>
    <t>GT-02</t>
  </si>
  <si>
    <t>GT-03</t>
  </si>
  <si>
    <t>GT-04</t>
  </si>
  <si>
    <t>FOTIGATE 500D</t>
  </si>
  <si>
    <t>SWTICH SOPHOS</t>
  </si>
  <si>
    <t>SW ARUBA 3810M</t>
  </si>
  <si>
    <t>192.168.1.199</t>
  </si>
  <si>
    <t>192.168.1.203
192.168.1.204</t>
  </si>
  <si>
    <t xml:space="preserve">	192.168.104.1</t>
  </si>
  <si>
    <t>El FortiGate 500D es el firewall perimetral que protege la red de la entidad al filtrar y analizar el tráfico entrante y saliente, bloqueando accesos no autorizados y amenazas externas.</t>
  </si>
  <si>
    <t>Los switches Sophos, con IPs 192.168.1.203 y 192.168.1.204, gestionan la conectividad interna de la red de la entidad, asegurando la comunicación eficiente entre los dispositivos conectados. Proveen funcionalidades de conmutación y segmentación mediante VLANs, priorización de tráfico crítico mediante QoS, y seguridad en el acceso mediante autenticación 802.1X.</t>
  </si>
  <si>
    <t>El switch Aruba 3810M, con dirección IP 192.168.104.1, gestiona la conectividad en la entidad al ofrecer conmutación de alto rendimiento en capa 3 y soporte para múltiples usuarios y dispositivos. Facilita la segmentación de la red a través de VLANs, prioriza el tráfico crítico mediante QoS y proporciona seguridad robusta con autenticación 802.1X y listas de control de acceso.</t>
  </si>
  <si>
    <t>Datacenter Piso 11</t>
  </si>
  <si>
    <t>10 años</t>
  </si>
  <si>
    <t>Sistema Administrativo y Financiero- Goobi</t>
  </si>
  <si>
    <t>Contiene información del registro de la actividad contractual y financiera de la entidad</t>
  </si>
  <si>
    <t>Sistema de Información Humano</t>
  </si>
  <si>
    <t>Aplicación WEB para la liquidación de la nómina, aportes, provisiones y generación de Certificados para los Funcionarios</t>
  </si>
  <si>
    <t>Plataforma LMS para la gestión de aprendizaje.</t>
  </si>
  <si>
    <t>Campus EMMI</t>
  </si>
  <si>
    <t>Contienen información del registro de información biométrico de las personas que tienen acceso y salida  a las instalaciones de la Entidad y al centro de datos.</t>
  </si>
  <si>
    <t>Base de datos Biométrico</t>
  </si>
  <si>
    <t>Software, open source, especializado que contiene la base de datos para la gestión de los recursos de información en soporte físico (libros, revistas, informes finales, CD, DVD, entre otros).  Tiene habilitado los módulos de inventario, estadísticas, préstamos, reserva de documentos, cuentas de usuario final.</t>
  </si>
  <si>
    <t>KOHA</t>
  </si>
  <si>
    <t>Aplicativo para gestión de tickets de soporte técnico, funcional de servicios y aplicaciones a cargo del proceso  Gestión Tecnológica</t>
  </si>
  <si>
    <t>Mesa de ayuda</t>
  </si>
  <si>
    <t>GT-05</t>
  </si>
  <si>
    <t>GT-06</t>
  </si>
  <si>
    <t>GT-07</t>
  </si>
  <si>
    <t>GT-08</t>
  </si>
  <si>
    <t>GT-09</t>
  </si>
  <si>
    <t>INFORMACIÓN</t>
  </si>
  <si>
    <t>Página web institucional</t>
  </si>
  <si>
    <t>GT-10</t>
  </si>
  <si>
    <t>ARTÍCULO 18.
c) Los secretos comerciales, industriales y profesionales</t>
  </si>
  <si>
    <t>Ley 256 de 1996: La Decisión 486 de 2000</t>
  </si>
  <si>
    <t>Dispositivo físico configurado para los servicios de la Entidad</t>
  </si>
  <si>
    <t>Ley 256 de 1996: La Decisión 486 de 2000
Ley 1581 de 2012</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</si>
  <si>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 Los secretos comerciales, industriales y profesionales</t>
  </si>
  <si>
    <t>Servicio de la página web institucional, la cuál se encuentra expuesta a las partes interesadas</t>
  </si>
  <si>
    <t>El activo de información está clasificado debido a que contiene la configuración del servicio y una base de datos que incluye datos personales de carácter no público. Estos datos están protegidos por normatividad vigente, lo que implica que no pueden ser divulgados ni entregados sin la autorización explícita de sus titulares, garantizando así el cumplimiento de las disposiciones legales aplicable</t>
  </si>
  <si>
    <t>El activo "Campus EMMI" está clasificado porque contiene información sensible relacionada con el aprendizaje y la capacitación de los usuarios de la entidad. Dicha información incluye datos personales, actividades de formación y progreso académico, los cuales están protegidos por normativas de privacidad aplicables. Compartir esta información sin autorización podría vulnerar la privacidad de los usuarios.</t>
  </si>
  <si>
    <t>La base de datos biométrico está clasificada debido a que almacena datos sensibles y únicos de las personas, como información biométrica, relacionada con el acceso y la salida de las instalaciones de la entidad y su centro de datos. Estos datos están protegidos por normativas de protección de datos personales, como lo establece la Ley 1581 de 2012 en Colombia, y su divulgación no autorizada podría generar riesgos de seguridad física y lógica, además de violar derechos fundamentales de los titulares.</t>
  </si>
  <si>
    <t>El activo "Mesa de Ayuda" está clasificado porque administra servicios funcionales y aplicaciones tecnológicas de la entidad. Los datos manejados incluyen incidentes, fallas técnicas y solicitudes, que podrían contener información confidencial de los sistemas y usuarios. Divulgar esta información sin autorización podría poner en riesgo la seguridad tecnológica y operativa de la entidad, además de incumplir normativas de seguridad de la información.</t>
  </si>
  <si>
    <t>El activo "KOHA" está clasificado porque gestiona el servicio y sus configuraciones, las cuales contienen direcciones ips y datos del servidor.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</si>
</sst>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b/>
      <sz val="11"/>
      <color theme="0"/>
      <name val="Arial Narrow"/>
      <family val="2"/>
    </font>
    <font>
      <b/>
      <sz val="12"/>
      <name val="Times New Roman"/>
      <family val="1"/>
    </font>
    <font>
      <sz val="12"/>
      <name val="Times New Roman"/>
      <family val="1"/>
    </font>
    <font>
      <b/>
      <sz val="12"/>
      <color rgb="FF00B050"/>
      <name val="Times New Roman"/>
      <family val="1"/>
    </font>
    <font>
      <sz val="12"/>
      <color theme="1"/>
      <name val="Times New Roman"/>
      <family val="1"/>
    </font>
    <font>
      <b/>
      <sz val="12"/>
      <color theme="0"/>
      <name val="Arial"/>
      <family val="2"/>
    </font>
    <font>
      <b/>
      <sz val="11"/>
      <color theme="0"/>
      <name val="Arial"/>
      <family val="2"/>
    </font>
    <font>
      <sz val="11"/>
      <name val="Arial"/>
      <family val="2"/>
    </font>
    <font>
      <b/>
      <sz val="16"/>
      <name val="Arial"/>
      <family val="2"/>
    </font>
    <font>
      <b/>
      <sz val="11"/>
      <name val="Arial"/>
      <family val="2"/>
    </font>
    <font>
      <sz val="11"/>
      <color theme="1"/>
      <name val="Arial"/>
      <family val="2"/>
    </font>
    <font>
      <b/>
      <sz val="10"/>
      <color rgb="FFFFFFFF"/>
      <name val="Arial"/>
      <family val="2"/>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244062"/>
        <bgColor rgb="FF244062"/>
      </patternFill>
    </fill>
    <fill>
      <patternFill patternType="solid">
        <fgColor rgb="FF244062"/>
        <bgColor indexed="64"/>
      </patternFill>
    </fill>
    <fill>
      <patternFill patternType="solid">
        <fgColor rgb="FFDC7E2B"/>
        <bgColor indexed="64"/>
      </patternFill>
    </fill>
  </fills>
  <borders count="1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style="thin">
        <color indexed="64"/>
      </top>
      <bottom style="thin">
        <color indexed="64"/>
      </bottom>
      <diagonal/>
    </border>
    <border>
      <left style="thin">
        <color rgb="FF000000"/>
      </left>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47">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8" fillId="5" borderId="3" xfId="0" applyFont="1" applyFill="1" applyBorder="1"/>
    <xf numFmtId="0" fontId="6" fillId="6" borderId="3" xfId="0" applyFont="1" applyFill="1" applyBorder="1"/>
    <xf numFmtId="0" fontId="6" fillId="0" borderId="3" xfId="0" applyFont="1" applyBorder="1"/>
    <xf numFmtId="0" fontId="9" fillId="3" borderId="0" xfId="2" applyFont="1" applyFill="1" applyAlignment="1">
      <alignment horizontal="center" vertical="center" wrapText="1"/>
    </xf>
    <xf numFmtId="0" fontId="10" fillId="3" borderId="0" xfId="0" applyFont="1" applyFill="1" applyAlignment="1">
      <alignment horizontal="center" vertical="center" wrapText="1"/>
    </xf>
    <xf numFmtId="0" fontId="11" fillId="3" borderId="0" xfId="2" applyFont="1" applyFill="1" applyAlignment="1">
      <alignment horizontal="center" vertical="center"/>
    </xf>
    <xf numFmtId="0" fontId="12" fillId="0" borderId="0" xfId="0" applyFont="1"/>
    <xf numFmtId="0" fontId="12" fillId="0" borderId="0" xfId="0" applyFont="1" applyAlignment="1">
      <alignment horizontal="center" vertical="top" wrapText="1"/>
    </xf>
    <xf numFmtId="0" fontId="15" fillId="0" borderId="0" xfId="0" applyFont="1" applyAlignment="1">
      <alignment horizontal="center"/>
    </xf>
    <xf numFmtId="0" fontId="18" fillId="0" borderId="4" xfId="0" applyFont="1" applyBorder="1" applyAlignment="1">
      <alignment horizontal="center" vertical="top" wrapText="1"/>
    </xf>
    <xf numFmtId="0" fontId="14" fillId="8" borderId="4" xfId="1" applyFont="1" applyFill="1" applyBorder="1" applyAlignment="1">
      <alignment horizontal="center" vertical="center" wrapText="1"/>
    </xf>
    <xf numFmtId="0" fontId="20" fillId="0" borderId="4" xfId="0" applyFont="1" applyBorder="1" applyAlignment="1">
      <alignment horizontal="center"/>
    </xf>
    <xf numFmtId="0" fontId="0" fillId="0" borderId="4" xfId="0" applyBorder="1"/>
    <xf numFmtId="0" fontId="0" fillId="0" borderId="4" xfId="0" applyBorder="1" applyAlignment="1">
      <alignment wrapText="1"/>
    </xf>
    <xf numFmtId="0" fontId="0" fillId="0" borderId="4" xfId="0" applyBorder="1" applyAlignment="1">
      <alignment vertical="center"/>
    </xf>
    <xf numFmtId="0" fontId="0" fillId="0" borderId="4" xfId="0" applyBorder="1" applyAlignment="1">
      <alignment vertical="center" wrapText="1"/>
    </xf>
    <xf numFmtId="14" fontId="0" fillId="0" borderId="4" xfId="0" applyNumberFormat="1" applyBorder="1" applyAlignment="1">
      <alignment vertical="center"/>
    </xf>
    <xf numFmtId="0" fontId="0" fillId="0" borderId="0" xfId="0" applyAlignment="1">
      <alignment wrapText="1"/>
    </xf>
    <xf numFmtId="14" fontId="0" fillId="0" borderId="4" xfId="0" applyNumberFormat="1" applyBorder="1"/>
    <xf numFmtId="0" fontId="19" fillId="7" borderId="5"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4" fillId="8" borderId="4" xfId="1" applyFont="1" applyFill="1" applyBorder="1" applyAlignment="1">
      <alignment horizontal="center" vertical="center" wrapText="1"/>
    </xf>
    <xf numFmtId="0" fontId="14" fillId="8" borderId="12" xfId="1" applyFont="1" applyFill="1" applyBorder="1" applyAlignment="1">
      <alignment horizontal="center" vertical="center" wrapText="1"/>
    </xf>
    <xf numFmtId="0" fontId="14" fillId="8" borderId="11" xfId="1" applyFont="1" applyFill="1" applyBorder="1" applyAlignment="1">
      <alignment horizontal="center"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0" xfId="2" applyFont="1" applyAlignment="1">
      <alignment horizontal="center" vertical="center" wrapText="1"/>
    </xf>
    <xf numFmtId="0" fontId="16" fillId="0" borderId="9" xfId="2" applyFont="1" applyBorder="1" applyAlignment="1">
      <alignment horizontal="center" vertical="center" wrapText="1"/>
    </xf>
    <xf numFmtId="0" fontId="16" fillId="0" borderId="10" xfId="2" applyFont="1" applyBorder="1" applyAlignment="1">
      <alignment horizontal="center" vertical="center" wrapText="1"/>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0" xfId="2" applyFont="1" applyFill="1" applyAlignment="1">
      <alignment horizontal="center" vertical="center"/>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8" fillId="0" borderId="4" xfId="0" applyFont="1" applyBorder="1" applyAlignment="1">
      <alignment horizontal="center" vertical="center" wrapText="1"/>
    </xf>
    <xf numFmtId="0" fontId="18" fillId="0" borderId="4" xfId="0" applyFont="1" applyBorder="1" applyAlignment="1">
      <alignment horizontal="center" wrapText="1"/>
    </xf>
    <xf numFmtId="14" fontId="18" fillId="0" borderId="4" xfId="0" applyNumberFormat="1" applyFont="1" applyBorder="1" applyAlignment="1">
      <alignment horizontal="center" vertical="top" wrapText="1"/>
    </xf>
  </cellXfs>
  <cellStyles count="10">
    <cellStyle name="Bueno" xfId="1" builtinId="26"/>
    <cellStyle name="Hipervínculo 2" xfId="3" xr:uid="{00000000-0005-0000-0000-000001000000}"/>
    <cellStyle name="Hyperlink" xfId="7" xr:uid="{00000000-0005-0000-0000-000002000000}"/>
    <cellStyle name="Normal" xfId="0" builtinId="0"/>
    <cellStyle name="Normal 2" xfId="4" xr:uid="{00000000-0005-0000-0000-000004000000}"/>
    <cellStyle name="Normal 2 2" xfId="8" xr:uid="{00000000-0005-0000-0000-000005000000}"/>
    <cellStyle name="Normal 3" xfId="5" xr:uid="{00000000-0005-0000-0000-000006000000}"/>
    <cellStyle name="Normal 4" xfId="6" xr:uid="{00000000-0005-0000-0000-000007000000}"/>
    <cellStyle name="Normal 5" xfId="2" xr:uid="{00000000-0005-0000-0000-000008000000}"/>
    <cellStyle name="Normal 6" xfId="9" xr:uid="{00000000-0005-0000-0000-000009000000}"/>
  </cellStyles>
  <dxfs count="26">
    <dxf>
      <fill>
        <patternFill>
          <bgColor rgb="FF92D050"/>
        </patternFill>
      </fill>
    </dxf>
    <dxf>
      <fill>
        <patternFill>
          <bgColor rgb="FFFFC000"/>
        </patternFill>
      </fill>
    </dxf>
    <dxf>
      <fill>
        <patternFill>
          <bgColor rgb="FFFF0000"/>
        </patternFill>
      </fill>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5"/>
      <tableStyleElement type="headerRow" dxfId="24"/>
    </tableStyle>
  </tableStyles>
  <colors>
    <mruColors>
      <color rgb="FF244062"/>
      <color rgb="FFDC7E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1026011</xdr:colOff>
      <xdr:row>0</xdr:row>
      <xdr:rowOff>145677</xdr:rowOff>
    </xdr:from>
    <xdr:to>
      <xdr:col>2</xdr:col>
      <xdr:colOff>840442</xdr:colOff>
      <xdr:row>3</xdr:row>
      <xdr:rowOff>85384</xdr:rowOff>
    </xdr:to>
    <xdr:pic>
      <xdr:nvPicPr>
        <xdr:cNvPr id="2" name="2 Imagen" descr="Logo Alta Definición.jpg">
          <a:extLst>
            <a:ext uri="{FF2B5EF4-FFF2-40B4-BE49-F238E27FC236}">
              <a16:creationId xmlns:a16="http://schemas.microsoft.com/office/drawing/2014/main" id="{06920280-7A99-4236-841E-DBBA8A4A5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687" y="145677"/>
          <a:ext cx="1114314" cy="92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Confidencialidad" displayName="Confidencialidad" ref="I1:J4" totalsRowShown="0" headerRowDxfId="23" dataDxfId="22">
  <autoFilter ref="I1:J4" xr:uid="{00000000-0009-0000-0100-000004000000}"/>
  <tableColumns count="2">
    <tableColumn id="1" xr3:uid="{00000000-0010-0000-0000-000001000000}" name="Confidencialidad " dataDxfId="21"/>
    <tableColumn id="2" xr3:uid="{00000000-0010-0000-0000-000002000000}" name="Columna1" dataDxfId="20"/>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Integridad" displayName="Integridad" ref="K1:L4" totalsRowShown="0" headerRowDxfId="19" dataDxfId="18">
  <autoFilter ref="K1:L4" xr:uid="{00000000-0009-0000-0100-000005000000}"/>
  <tableColumns count="2">
    <tableColumn id="1" xr3:uid="{00000000-0010-0000-0100-000001000000}" name="Integridad " dataDxfId="17"/>
    <tableColumn id="2" xr3:uid="{00000000-0010-0000-0100-000002000000}" name="Columna1"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Disponibilidad" displayName="Disponibilidad" ref="M1:N4" totalsRowShown="0" headerRowDxfId="15" dataDxfId="14">
  <autoFilter ref="M1:N4" xr:uid="{00000000-0009-0000-0100-000006000000}"/>
  <tableColumns count="2">
    <tableColumn id="1" xr3:uid="{00000000-0010-0000-0200-000001000000}" name="Disponibilidad " dataDxfId="13"/>
    <tableColumn id="2" xr3:uid="{00000000-0010-0000-0200-000002000000}" name="Columna1" dataDxfId="12"/>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C1:C12" totalsRowShown="0" headerRowDxfId="11" dataDxfId="10">
  <autoFilter ref="C1:C12" xr:uid="{00000000-0009-0000-0100-000001000000}"/>
  <sortState xmlns:xlrd2="http://schemas.microsoft.com/office/spreadsheetml/2017/richdata2" ref="C2:C12">
    <sortCondition ref="C2:C12"/>
  </sortState>
  <tableColumns count="1">
    <tableColumn id="1" xr3:uid="{00000000-0010-0000-0300-000001000000}" name="FRECUENCIA DE ACTUALIZACIÓN"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4000000}" name="SI" displayName="SI" ref="P1:P5" totalsRowShown="0" headerRowDxfId="8" dataDxfId="7">
  <autoFilter ref="P1:P5" xr:uid="{00000000-0009-0000-0100-000023000000}"/>
  <tableColumns count="1">
    <tableColumn id="1" xr3:uid="{00000000-0010-0000-0400-000001000000}" name="SI" dataDxfId="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5000000}" name="NO" displayName="NO" ref="Q1:Q2" totalsRowShown="0" headerRowDxfId="5" dataDxfId="4">
  <autoFilter ref="Q1:Q2" xr:uid="{00000000-0009-0000-0100-000024000000}"/>
  <tableColumns count="1">
    <tableColumn id="1" xr3:uid="{00000000-0010-0000-0500-000001000000}" name="NO" dataDxfId="3"/>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F29"/>
  <sheetViews>
    <sheetView tabSelected="1" view="pageBreakPreview" topLeftCell="A16" zoomScaleNormal="100" zoomScaleSheetLayoutView="100" workbookViewId="0">
      <selection activeCell="D23" sqref="D23"/>
    </sheetView>
  </sheetViews>
  <sheetFormatPr baseColWidth="10" defaultColWidth="11.44140625" defaultRowHeight="15.6" x14ac:dyDescent="0.3"/>
  <cols>
    <col min="1" max="1" width="9.6640625" style="10" customWidth="1"/>
    <col min="2" max="2" width="19.44140625" style="10" customWidth="1"/>
    <col min="3" max="3" width="52" style="10" customWidth="1"/>
    <col min="4" max="4" width="26.88671875" style="10" customWidth="1"/>
    <col min="5" max="7" width="17.109375" style="10" customWidth="1"/>
    <col min="8" max="8" width="18.33203125" style="10" customWidth="1"/>
    <col min="9" max="9" width="22.6640625" style="10" customWidth="1"/>
    <col min="10" max="10" width="29.44140625" style="10" customWidth="1"/>
    <col min="11" max="11" width="28.33203125" style="10" customWidth="1"/>
    <col min="12" max="12" width="14.5546875" style="10" customWidth="1"/>
    <col min="13" max="13" width="34.109375" style="10" customWidth="1"/>
    <col min="14" max="14" width="22.109375" style="10" customWidth="1"/>
    <col min="15" max="15" width="20.33203125" style="10" customWidth="1"/>
    <col min="16" max="16" width="15.6640625" style="10" customWidth="1"/>
    <col min="17" max="17" width="16.44140625" style="10" customWidth="1"/>
    <col min="18" max="18" width="13.5546875" style="10" customWidth="1"/>
    <col min="19" max="19" width="19.109375" style="10" customWidth="1"/>
    <col min="20" max="20" width="3.21875" style="10" hidden="1" customWidth="1"/>
    <col min="21" max="21" width="11.109375" style="10" bestFit="1" customWidth="1"/>
    <col min="22" max="22" width="3.21875" style="10" hidden="1" customWidth="1"/>
    <col min="23" max="23" width="17.44140625" style="10" customWidth="1"/>
    <col min="24" max="24" width="2.44140625" style="10" hidden="1" customWidth="1"/>
    <col min="25" max="25" width="11.5546875" style="10" customWidth="1"/>
    <col min="26" max="26" width="52.88671875" style="10" customWidth="1"/>
    <col min="27" max="27" width="34.44140625" style="10" customWidth="1"/>
    <col min="28" max="28" width="47.33203125" style="10" customWidth="1"/>
    <col min="29" max="29" width="14.6640625" style="10" customWidth="1"/>
    <col min="30" max="30" width="21.44140625" style="10" customWidth="1"/>
    <col min="31" max="31" width="24.6640625" style="10" customWidth="1"/>
    <col min="32" max="32" width="9" style="10" customWidth="1"/>
    <col min="33" max="16384" width="11.44140625" style="10"/>
  </cols>
  <sheetData>
    <row r="1" spans="1:32" ht="27" customHeight="1" x14ac:dyDescent="0.3">
      <c r="A1" s="38"/>
      <c r="B1" s="39"/>
      <c r="C1" s="39"/>
      <c r="D1" s="39"/>
      <c r="E1" s="32" t="s">
        <v>93</v>
      </c>
      <c r="F1" s="33"/>
      <c r="G1" s="33"/>
      <c r="H1" s="33"/>
      <c r="I1" s="33"/>
      <c r="J1" s="33"/>
      <c r="K1" s="33"/>
      <c r="L1" s="33"/>
      <c r="M1" s="33"/>
      <c r="N1" s="33"/>
      <c r="O1" s="33"/>
      <c r="P1" s="33"/>
      <c r="Q1" s="33"/>
      <c r="R1" s="33"/>
      <c r="S1" s="33"/>
      <c r="T1" s="33"/>
      <c r="U1" s="33"/>
      <c r="V1" s="33"/>
      <c r="W1" s="33"/>
      <c r="X1" s="33"/>
      <c r="Y1" s="33"/>
      <c r="Z1" s="33"/>
      <c r="AA1" s="33"/>
      <c r="AB1" s="33"/>
      <c r="AC1" s="33"/>
      <c r="AD1" s="42" t="s">
        <v>94</v>
      </c>
      <c r="AE1" s="43"/>
      <c r="AF1" s="9"/>
    </row>
    <row r="2" spans="1:32" ht="26.25" customHeight="1" x14ac:dyDescent="0.3">
      <c r="A2" s="40"/>
      <c r="B2" s="41"/>
      <c r="C2" s="41"/>
      <c r="D2" s="41"/>
      <c r="E2" s="34"/>
      <c r="F2" s="35"/>
      <c r="G2" s="35"/>
      <c r="H2" s="35"/>
      <c r="I2" s="35"/>
      <c r="J2" s="35"/>
      <c r="K2" s="35"/>
      <c r="L2" s="35"/>
      <c r="M2" s="35"/>
      <c r="N2" s="35"/>
      <c r="O2" s="35"/>
      <c r="P2" s="35"/>
      <c r="Q2" s="35"/>
      <c r="R2" s="35"/>
      <c r="S2" s="35"/>
      <c r="T2" s="35"/>
      <c r="U2" s="35"/>
      <c r="V2" s="35"/>
      <c r="W2" s="35"/>
      <c r="X2" s="35"/>
      <c r="Y2" s="35"/>
      <c r="Z2" s="35"/>
      <c r="AA2" s="35"/>
      <c r="AB2" s="35"/>
      <c r="AC2" s="35"/>
      <c r="AD2" s="28" t="s">
        <v>95</v>
      </c>
      <c r="AE2" s="29"/>
      <c r="AF2" s="9"/>
    </row>
    <row r="3" spans="1:32" ht="24" customHeight="1" x14ac:dyDescent="0.3">
      <c r="A3" s="9"/>
      <c r="B3" s="9"/>
      <c r="C3" s="9"/>
      <c r="D3" s="9"/>
      <c r="E3" s="34"/>
      <c r="F3" s="35"/>
      <c r="G3" s="35"/>
      <c r="H3" s="35"/>
      <c r="I3" s="35"/>
      <c r="J3" s="35"/>
      <c r="K3" s="35"/>
      <c r="L3" s="35"/>
      <c r="M3" s="35"/>
      <c r="N3" s="35"/>
      <c r="O3" s="35"/>
      <c r="P3" s="35"/>
      <c r="Q3" s="35"/>
      <c r="R3" s="35"/>
      <c r="S3" s="35"/>
      <c r="T3" s="35"/>
      <c r="U3" s="35"/>
      <c r="V3" s="35"/>
      <c r="W3" s="35"/>
      <c r="X3" s="35"/>
      <c r="Y3" s="35"/>
      <c r="Z3" s="35"/>
      <c r="AA3" s="35"/>
      <c r="AB3" s="35"/>
      <c r="AC3" s="35"/>
      <c r="AD3" s="28" t="s">
        <v>151</v>
      </c>
      <c r="AE3" s="29"/>
      <c r="AF3" s="9"/>
    </row>
    <row r="4" spans="1:32" ht="17.25" customHeight="1" thickBot="1" x14ac:dyDescent="0.35">
      <c r="A4" s="9"/>
      <c r="B4" s="9"/>
      <c r="C4" s="9"/>
      <c r="D4" s="9"/>
      <c r="E4" s="36"/>
      <c r="F4" s="37"/>
      <c r="G4" s="37"/>
      <c r="H4" s="37"/>
      <c r="I4" s="37"/>
      <c r="J4" s="37"/>
      <c r="K4" s="37"/>
      <c r="L4" s="37"/>
      <c r="M4" s="37"/>
      <c r="N4" s="37"/>
      <c r="O4" s="37"/>
      <c r="P4" s="37"/>
      <c r="Q4" s="37"/>
      <c r="R4" s="37"/>
      <c r="S4" s="37"/>
      <c r="T4" s="37"/>
      <c r="U4" s="37"/>
      <c r="V4" s="37"/>
      <c r="W4" s="37"/>
      <c r="X4" s="37"/>
      <c r="Y4" s="37"/>
      <c r="Z4" s="37"/>
      <c r="AA4" s="37"/>
      <c r="AB4" s="37"/>
      <c r="AC4" s="37"/>
      <c r="AD4" s="30" t="s">
        <v>150</v>
      </c>
      <c r="AE4" s="31"/>
      <c r="AF4" s="9"/>
    </row>
    <row r="5" spans="1:32" ht="18" customHeight="1" x14ac:dyDescent="0.3">
      <c r="A5" s="9"/>
      <c r="B5" s="9"/>
      <c r="C5" s="9"/>
      <c r="D5" s="9"/>
      <c r="E5" s="9"/>
      <c r="F5" s="7"/>
      <c r="G5" s="7"/>
      <c r="H5" s="7"/>
      <c r="I5" s="7"/>
      <c r="J5" s="7"/>
      <c r="K5" s="7"/>
      <c r="L5" s="7"/>
      <c r="M5" s="7"/>
      <c r="N5" s="7"/>
      <c r="O5" s="7"/>
      <c r="P5" s="7"/>
      <c r="Q5" s="7"/>
      <c r="R5" s="7"/>
      <c r="S5" s="7"/>
      <c r="T5" s="7"/>
      <c r="U5" s="7"/>
      <c r="V5" s="7"/>
      <c r="W5" s="7"/>
      <c r="X5" s="7"/>
      <c r="Y5" s="7"/>
      <c r="Z5" s="7"/>
      <c r="AA5" s="7"/>
      <c r="AB5" s="7"/>
      <c r="AC5" s="7"/>
      <c r="AD5" s="8"/>
      <c r="AE5" s="8"/>
      <c r="AF5" s="9"/>
    </row>
    <row r="6" spans="1:32" ht="32.25" customHeight="1" x14ac:dyDescent="0.3">
      <c r="A6" s="24" t="s">
        <v>0</v>
      </c>
      <c r="B6" s="24"/>
      <c r="C6" s="24"/>
      <c r="D6" s="24"/>
      <c r="E6" s="24"/>
      <c r="F6" s="24"/>
      <c r="G6" s="24" t="s">
        <v>1</v>
      </c>
      <c r="H6" s="24"/>
      <c r="I6" s="24"/>
      <c r="J6" s="24"/>
      <c r="K6" s="24"/>
      <c r="L6" s="24"/>
      <c r="M6" s="24"/>
      <c r="N6" s="24"/>
      <c r="O6" s="24"/>
      <c r="P6" s="24"/>
      <c r="Q6" s="24"/>
      <c r="R6" s="24"/>
      <c r="S6" s="24" t="s">
        <v>2</v>
      </c>
      <c r="T6" s="24"/>
      <c r="U6" s="24"/>
      <c r="V6" s="24"/>
      <c r="W6" s="24"/>
      <c r="X6" s="24"/>
      <c r="Y6" s="24"/>
      <c r="Z6" s="24"/>
      <c r="AA6" s="24"/>
      <c r="AB6" s="24"/>
      <c r="AC6" s="24"/>
      <c r="AD6" s="24"/>
      <c r="AE6" s="24"/>
    </row>
    <row r="7" spans="1:32" s="12" customFormat="1" ht="34.200000000000003" customHeight="1" x14ac:dyDescent="0.25">
      <c r="A7" s="23" t="s">
        <v>3</v>
      </c>
      <c r="B7" s="23" t="s">
        <v>4</v>
      </c>
      <c r="C7" s="23" t="s">
        <v>5</v>
      </c>
      <c r="D7" s="23" t="s">
        <v>6</v>
      </c>
      <c r="E7" s="26" t="s">
        <v>7</v>
      </c>
      <c r="F7" s="27"/>
      <c r="G7" s="23" t="s">
        <v>8</v>
      </c>
      <c r="H7" s="23" t="s">
        <v>9</v>
      </c>
      <c r="I7" s="23" t="s">
        <v>98</v>
      </c>
      <c r="J7" s="23" t="s">
        <v>10</v>
      </c>
      <c r="K7" s="23" t="s">
        <v>11</v>
      </c>
      <c r="L7" s="23" t="s">
        <v>12</v>
      </c>
      <c r="M7" s="25" t="s">
        <v>13</v>
      </c>
      <c r="N7" s="25" t="s">
        <v>14</v>
      </c>
      <c r="O7" s="25"/>
      <c r="P7" s="25" t="s">
        <v>15</v>
      </c>
      <c r="Q7" s="25" t="s">
        <v>16</v>
      </c>
      <c r="R7" s="25" t="s">
        <v>17</v>
      </c>
      <c r="S7" s="25" t="s">
        <v>18</v>
      </c>
      <c r="T7" s="25"/>
      <c r="U7" s="25" t="s">
        <v>19</v>
      </c>
      <c r="V7" s="25"/>
      <c r="W7" s="25" t="s">
        <v>20</v>
      </c>
      <c r="X7" s="25"/>
      <c r="Y7" s="25" t="s">
        <v>21</v>
      </c>
      <c r="Z7" s="25" t="s">
        <v>22</v>
      </c>
      <c r="AA7" s="25" t="s">
        <v>23</v>
      </c>
      <c r="AB7" s="25"/>
      <c r="AC7" s="25" t="s">
        <v>24</v>
      </c>
      <c r="AD7" s="25" t="s">
        <v>25</v>
      </c>
      <c r="AE7" s="25" t="s">
        <v>99</v>
      </c>
    </row>
    <row r="8" spans="1:32" s="12" customFormat="1" ht="41.25" customHeight="1" x14ac:dyDescent="0.25">
      <c r="A8" s="23"/>
      <c r="B8" s="23"/>
      <c r="C8" s="23"/>
      <c r="D8" s="23"/>
      <c r="E8" s="14" t="s">
        <v>26</v>
      </c>
      <c r="F8" s="14" t="s">
        <v>27</v>
      </c>
      <c r="G8" s="23"/>
      <c r="H8" s="23"/>
      <c r="I8" s="23"/>
      <c r="J8" s="23"/>
      <c r="K8" s="23"/>
      <c r="L8" s="23"/>
      <c r="M8" s="25"/>
      <c r="N8" s="14" t="s">
        <v>28</v>
      </c>
      <c r="O8" s="14" t="s">
        <v>29</v>
      </c>
      <c r="P8" s="25"/>
      <c r="Q8" s="25"/>
      <c r="R8" s="25"/>
      <c r="S8" s="25"/>
      <c r="T8" s="25"/>
      <c r="U8" s="25"/>
      <c r="V8" s="25"/>
      <c r="W8" s="25" t="s">
        <v>20</v>
      </c>
      <c r="X8" s="25"/>
      <c r="Y8" s="25" t="s">
        <v>20</v>
      </c>
      <c r="Z8" s="25" t="s">
        <v>20</v>
      </c>
      <c r="AA8" s="14" t="s">
        <v>30</v>
      </c>
      <c r="AB8" s="14" t="s">
        <v>31</v>
      </c>
      <c r="AC8" s="25" t="s">
        <v>20</v>
      </c>
      <c r="AD8" s="25" t="s">
        <v>20</v>
      </c>
      <c r="AE8" s="25" t="s">
        <v>20</v>
      </c>
    </row>
    <row r="9" spans="1:32" s="11" customFormat="1" ht="55.2" x14ac:dyDescent="0.25">
      <c r="A9" s="44" t="s">
        <v>153</v>
      </c>
      <c r="B9" s="44" t="s">
        <v>157</v>
      </c>
      <c r="C9" s="45" t="s">
        <v>163</v>
      </c>
      <c r="D9" s="13" t="s">
        <v>80</v>
      </c>
      <c r="E9" s="13" t="s">
        <v>43</v>
      </c>
      <c r="F9" s="13" t="s">
        <v>113</v>
      </c>
      <c r="G9" s="13" t="s">
        <v>96</v>
      </c>
      <c r="H9" s="13" t="s">
        <v>84</v>
      </c>
      <c r="I9" s="46">
        <v>45626</v>
      </c>
      <c r="J9" s="13" t="s">
        <v>152</v>
      </c>
      <c r="K9" s="13" t="s">
        <v>152</v>
      </c>
      <c r="L9" s="13" t="s">
        <v>46</v>
      </c>
      <c r="M9" s="13" t="s">
        <v>64</v>
      </c>
      <c r="N9" s="44" t="s">
        <v>166</v>
      </c>
      <c r="O9" s="44" t="s">
        <v>160</v>
      </c>
      <c r="P9" s="13" t="s">
        <v>47</v>
      </c>
      <c r="Q9" s="13" t="s">
        <v>42</v>
      </c>
      <c r="R9" s="13" t="s">
        <v>43</v>
      </c>
      <c r="S9" s="13" t="s">
        <v>58</v>
      </c>
      <c r="T9" s="13">
        <f>VLOOKUP(S9,Confidencialidad[],2,FALSE)</f>
        <v>2</v>
      </c>
      <c r="U9" s="13" t="s">
        <v>59</v>
      </c>
      <c r="V9" s="13">
        <f>VLOOKUP(U9,Integridad[],2,FALSE)</f>
        <v>2</v>
      </c>
      <c r="W9" s="13" t="s">
        <v>59</v>
      </c>
      <c r="X9" s="13">
        <f>VLOOKUP(W9,Disponibilidad[],2,FALSE)</f>
        <v>2</v>
      </c>
      <c r="Y9" s="13" t="str">
        <f>IF(AND(OR((IF(T9&gt;2,1)),(IF(V9&gt;2,1))),OR((IF(T9&gt;2,1)),(IF(X9&gt;2,1))),OR((IF(V9&gt;2,1)),(IF(X9&gt;2,1)))),"ALTA",(IF(AND((IF(T9=1,1)),(IF(V9=1,1)),(IF(X9=1,1))),"BAJA","MEDIA")))</f>
        <v>MEDIA</v>
      </c>
      <c r="Z9" s="13" t="s">
        <v>188</v>
      </c>
      <c r="AA9" s="13" t="s">
        <v>189</v>
      </c>
      <c r="AB9" s="13" t="s">
        <v>190</v>
      </c>
      <c r="AC9" s="13" t="s">
        <v>90</v>
      </c>
      <c r="AD9" s="13" t="s">
        <v>167</v>
      </c>
      <c r="AE9" s="46">
        <v>45630</v>
      </c>
    </row>
    <row r="10" spans="1:32" s="11" customFormat="1" ht="110.4" x14ac:dyDescent="0.3">
      <c r="A10" s="44" t="s">
        <v>154</v>
      </c>
      <c r="B10" s="44" t="s">
        <v>158</v>
      </c>
      <c r="C10" s="13" t="s">
        <v>164</v>
      </c>
      <c r="D10" s="13" t="s">
        <v>80</v>
      </c>
      <c r="E10" s="13" t="s">
        <v>43</v>
      </c>
      <c r="F10" s="13" t="s">
        <v>113</v>
      </c>
      <c r="G10" s="13" t="s">
        <v>96</v>
      </c>
      <c r="H10" s="13" t="s">
        <v>84</v>
      </c>
      <c r="I10" s="46">
        <v>45626</v>
      </c>
      <c r="J10" s="13" t="s">
        <v>152</v>
      </c>
      <c r="K10" s="13" t="s">
        <v>152</v>
      </c>
      <c r="L10" s="13" t="s">
        <v>46</v>
      </c>
      <c r="M10" s="13" t="s">
        <v>64</v>
      </c>
      <c r="N10" s="44" t="s">
        <v>166</v>
      </c>
      <c r="O10" s="44" t="s">
        <v>161</v>
      </c>
      <c r="P10" s="13" t="s">
        <v>47</v>
      </c>
      <c r="Q10" s="13" t="s">
        <v>42</v>
      </c>
      <c r="R10" s="13" t="s">
        <v>43</v>
      </c>
      <c r="S10" s="13" t="s">
        <v>58</v>
      </c>
      <c r="T10" s="13">
        <f>VLOOKUP(S10,Confidencialidad[],2,FALSE)</f>
        <v>2</v>
      </c>
      <c r="U10" s="13" t="s">
        <v>59</v>
      </c>
      <c r="V10" s="13">
        <f>VLOOKUP(U10,Integridad[],2,FALSE)</f>
        <v>2</v>
      </c>
      <c r="W10" s="13" t="s">
        <v>59</v>
      </c>
      <c r="X10" s="13">
        <f>VLOOKUP(W10,Disponibilidad[],2,FALSE)</f>
        <v>2</v>
      </c>
      <c r="Y10" s="13" t="str">
        <f t="shared" ref="Y10:Y29" si="0">IF(AND(OR((IF(T10&gt;2,1)),(IF(V10&gt;2,1))),OR((IF(T10&gt;2,1)),(IF(X10&gt;2,1))),OR((IF(V10&gt;2,1)),(IF(X10&gt;2,1)))),"ALTA",(IF(AND((IF(T10=1,1)),(IF(V10=1,1)),(IF(X10=1,1))),"BAJA","MEDIA")))</f>
        <v>MEDIA</v>
      </c>
      <c r="Z10" s="13" t="s">
        <v>188</v>
      </c>
      <c r="AA10" s="13" t="s">
        <v>189</v>
      </c>
      <c r="AB10" s="13" t="s">
        <v>190</v>
      </c>
      <c r="AC10" s="13" t="s">
        <v>90</v>
      </c>
      <c r="AD10" s="13" t="s">
        <v>167</v>
      </c>
      <c r="AE10" s="46">
        <v>45630</v>
      </c>
    </row>
    <row r="11" spans="1:32" s="11" customFormat="1" ht="110.4" x14ac:dyDescent="0.3">
      <c r="A11" s="44" t="s">
        <v>155</v>
      </c>
      <c r="B11" s="44" t="s">
        <v>159</v>
      </c>
      <c r="C11" s="13" t="s">
        <v>165</v>
      </c>
      <c r="D11" s="13" t="s">
        <v>80</v>
      </c>
      <c r="E11" s="13" t="s">
        <v>43</v>
      </c>
      <c r="F11" s="13" t="s">
        <v>113</v>
      </c>
      <c r="G11" s="13" t="s">
        <v>96</v>
      </c>
      <c r="H11" s="13" t="s">
        <v>84</v>
      </c>
      <c r="I11" s="46">
        <v>45626</v>
      </c>
      <c r="J11" s="13" t="s">
        <v>152</v>
      </c>
      <c r="K11" s="13" t="s">
        <v>152</v>
      </c>
      <c r="L11" s="13" t="s">
        <v>46</v>
      </c>
      <c r="M11" s="13" t="s">
        <v>64</v>
      </c>
      <c r="N11" s="44" t="s">
        <v>166</v>
      </c>
      <c r="O11" s="44" t="s">
        <v>162</v>
      </c>
      <c r="P11" s="13" t="s">
        <v>47</v>
      </c>
      <c r="Q11" s="13" t="s">
        <v>42</v>
      </c>
      <c r="R11" s="13" t="s">
        <v>43</v>
      </c>
      <c r="S11" s="13" t="s">
        <v>58</v>
      </c>
      <c r="T11" s="13">
        <f>VLOOKUP(S11,Confidencialidad[],2,FALSE)</f>
        <v>2</v>
      </c>
      <c r="U11" s="13" t="s">
        <v>59</v>
      </c>
      <c r="V11" s="13">
        <f>VLOOKUP(U11,Integridad[],2,FALSE)</f>
        <v>2</v>
      </c>
      <c r="W11" s="13" t="s">
        <v>59</v>
      </c>
      <c r="X11" s="13">
        <f>VLOOKUP(W11,Disponibilidad[],2,FALSE)</f>
        <v>2</v>
      </c>
      <c r="Y11" s="13" t="str">
        <f t="shared" si="0"/>
        <v>MEDIA</v>
      </c>
      <c r="Z11" s="13" t="s">
        <v>188</v>
      </c>
      <c r="AA11" s="13" t="s">
        <v>189</v>
      </c>
      <c r="AB11" s="13" t="s">
        <v>190</v>
      </c>
      <c r="AC11" s="13" t="s">
        <v>90</v>
      </c>
      <c r="AD11" s="13" t="s">
        <v>167</v>
      </c>
      <c r="AE11" s="46">
        <v>45630</v>
      </c>
    </row>
    <row r="12" spans="1:32" s="11" customFormat="1" ht="179.4" x14ac:dyDescent="0.3">
      <c r="A12" s="44" t="s">
        <v>156</v>
      </c>
      <c r="B12" s="44" t="s">
        <v>168</v>
      </c>
      <c r="C12" s="13" t="s">
        <v>169</v>
      </c>
      <c r="D12" s="13" t="s">
        <v>80</v>
      </c>
      <c r="E12" s="13" t="s">
        <v>43</v>
      </c>
      <c r="F12" s="13" t="s">
        <v>113</v>
      </c>
      <c r="G12" s="13" t="s">
        <v>96</v>
      </c>
      <c r="H12" s="13" t="s">
        <v>84</v>
      </c>
      <c r="I12" s="46">
        <v>45504</v>
      </c>
      <c r="J12" s="13" t="s">
        <v>152</v>
      </c>
      <c r="K12" s="13" t="s">
        <v>152</v>
      </c>
      <c r="L12" s="13" t="s">
        <v>46</v>
      </c>
      <c r="M12" s="13" t="s">
        <v>56</v>
      </c>
      <c r="N12" s="13" t="s">
        <v>113</v>
      </c>
      <c r="O12" s="44"/>
      <c r="P12" s="13" t="s">
        <v>76</v>
      </c>
      <c r="Q12" s="13" t="s">
        <v>42</v>
      </c>
      <c r="R12" s="13" t="s">
        <v>43</v>
      </c>
      <c r="S12" s="13" t="s">
        <v>58</v>
      </c>
      <c r="T12" s="13">
        <f>VLOOKUP(S12,Confidencialidad[],2,FALSE)</f>
        <v>2</v>
      </c>
      <c r="U12" s="13" t="s">
        <v>59</v>
      </c>
      <c r="V12" s="13">
        <f>VLOOKUP(U12,Integridad[],2,FALSE)</f>
        <v>2</v>
      </c>
      <c r="W12" s="13" t="s">
        <v>59</v>
      </c>
      <c r="X12" s="13">
        <f>VLOOKUP(W12,Disponibilidad[],2,FALSE)</f>
        <v>2</v>
      </c>
      <c r="Y12" s="13" t="str">
        <f t="shared" si="0"/>
        <v>MEDIA</v>
      </c>
      <c r="Z12" s="13" t="s">
        <v>192</v>
      </c>
      <c r="AA12" s="13" t="s">
        <v>191</v>
      </c>
      <c r="AB12" s="13" t="s">
        <v>194</v>
      </c>
      <c r="AC12" s="13" t="s">
        <v>90</v>
      </c>
      <c r="AD12" s="13" t="s">
        <v>167</v>
      </c>
      <c r="AE12" s="46">
        <v>45630</v>
      </c>
    </row>
    <row r="13" spans="1:32" s="11" customFormat="1" ht="179.4" x14ac:dyDescent="0.3">
      <c r="A13" s="44" t="s">
        <v>180</v>
      </c>
      <c r="B13" s="13" t="s">
        <v>170</v>
      </c>
      <c r="C13" s="13" t="s">
        <v>171</v>
      </c>
      <c r="D13" s="13" t="s">
        <v>80</v>
      </c>
      <c r="E13" s="13" t="s">
        <v>43</v>
      </c>
      <c r="F13" s="13" t="s">
        <v>113</v>
      </c>
      <c r="G13" s="13" t="s">
        <v>96</v>
      </c>
      <c r="H13" s="13" t="s">
        <v>84</v>
      </c>
      <c r="I13" s="46">
        <v>45626</v>
      </c>
      <c r="J13" s="13" t="s">
        <v>152</v>
      </c>
      <c r="K13" s="13" t="s">
        <v>152</v>
      </c>
      <c r="L13" s="13" t="s">
        <v>46</v>
      </c>
      <c r="M13" s="13" t="s">
        <v>56</v>
      </c>
      <c r="N13" s="13" t="s">
        <v>113</v>
      </c>
      <c r="O13" s="44"/>
      <c r="P13" s="13" t="s">
        <v>76</v>
      </c>
      <c r="Q13" s="13" t="s">
        <v>42</v>
      </c>
      <c r="R13" s="13" t="s">
        <v>43</v>
      </c>
      <c r="S13" s="13" t="s">
        <v>49</v>
      </c>
      <c r="T13" s="13">
        <f>VLOOKUP(S13,Confidencialidad[],2,FALSE)</f>
        <v>3</v>
      </c>
      <c r="U13" s="13" t="s">
        <v>59</v>
      </c>
      <c r="V13" s="13">
        <f>VLOOKUP(U13,Integridad[],2,FALSE)</f>
        <v>2</v>
      </c>
      <c r="W13" s="13" t="s">
        <v>59</v>
      </c>
      <c r="X13" s="13">
        <f>VLOOKUP(W13,Disponibilidad[],2,FALSE)</f>
        <v>2</v>
      </c>
      <c r="Y13" s="13" t="str">
        <f t="shared" si="0"/>
        <v>MEDIA</v>
      </c>
      <c r="Z13" s="13" t="s">
        <v>192</v>
      </c>
      <c r="AA13" s="13" t="s">
        <v>191</v>
      </c>
      <c r="AB13" s="13" t="s">
        <v>194</v>
      </c>
      <c r="AC13" s="13" t="s">
        <v>90</v>
      </c>
      <c r="AD13" s="13" t="s">
        <v>167</v>
      </c>
      <c r="AE13" s="46">
        <v>45630</v>
      </c>
    </row>
    <row r="14" spans="1:32" s="11" customFormat="1" ht="124.2" x14ac:dyDescent="0.3">
      <c r="A14" s="44" t="s">
        <v>181</v>
      </c>
      <c r="B14" s="13" t="s">
        <v>173</v>
      </c>
      <c r="C14" s="13" t="s">
        <v>172</v>
      </c>
      <c r="D14" s="13" t="s">
        <v>80</v>
      </c>
      <c r="E14" s="13" t="s">
        <v>43</v>
      </c>
      <c r="F14" s="13" t="s">
        <v>113</v>
      </c>
      <c r="G14" s="13" t="s">
        <v>96</v>
      </c>
      <c r="H14" s="13" t="s">
        <v>84</v>
      </c>
      <c r="I14" s="46">
        <v>45504</v>
      </c>
      <c r="J14" s="13" t="s">
        <v>152</v>
      </c>
      <c r="K14" s="13" t="s">
        <v>152</v>
      </c>
      <c r="L14" s="13" t="s">
        <v>46</v>
      </c>
      <c r="M14" s="13" t="s">
        <v>56</v>
      </c>
      <c r="N14" s="13" t="s">
        <v>113</v>
      </c>
      <c r="O14" s="44"/>
      <c r="P14" s="13" t="s">
        <v>76</v>
      </c>
      <c r="Q14" s="13" t="s">
        <v>42</v>
      </c>
      <c r="R14" s="13" t="s">
        <v>43</v>
      </c>
      <c r="S14" s="13" t="s">
        <v>58</v>
      </c>
      <c r="T14" s="13">
        <f>VLOOKUP(S14,Confidencialidad[],2,FALSE)</f>
        <v>2</v>
      </c>
      <c r="U14" s="13" t="s">
        <v>59</v>
      </c>
      <c r="V14" s="13">
        <f>VLOOKUP(U14,Integridad[],2,FALSE)</f>
        <v>2</v>
      </c>
      <c r="W14" s="13" t="s">
        <v>59</v>
      </c>
      <c r="X14" s="13">
        <f>VLOOKUP(W14,Disponibilidad[],2,FALSE)</f>
        <v>2</v>
      </c>
      <c r="Y14" s="13" t="str">
        <f t="shared" si="0"/>
        <v>MEDIA</v>
      </c>
      <c r="Z14" s="13" t="s">
        <v>188</v>
      </c>
      <c r="AA14" s="13" t="s">
        <v>189</v>
      </c>
      <c r="AB14" s="13" t="s">
        <v>195</v>
      </c>
      <c r="AC14" s="13" t="s">
        <v>90</v>
      </c>
      <c r="AD14" s="13" t="s">
        <v>167</v>
      </c>
      <c r="AE14" s="46">
        <v>45630</v>
      </c>
    </row>
    <row r="15" spans="1:32" s="11" customFormat="1" ht="179.4" x14ac:dyDescent="0.3">
      <c r="A15" s="44" t="s">
        <v>182</v>
      </c>
      <c r="B15" s="44" t="s">
        <v>175</v>
      </c>
      <c r="C15" s="13" t="s">
        <v>174</v>
      </c>
      <c r="D15" s="13" t="s">
        <v>80</v>
      </c>
      <c r="E15" s="13" t="s">
        <v>43</v>
      </c>
      <c r="F15" s="13" t="s">
        <v>113</v>
      </c>
      <c r="G15" s="13" t="s">
        <v>96</v>
      </c>
      <c r="H15" s="13" t="s">
        <v>84</v>
      </c>
      <c r="I15" s="46">
        <v>45626</v>
      </c>
      <c r="J15" s="13" t="s">
        <v>152</v>
      </c>
      <c r="K15" s="13" t="s">
        <v>152</v>
      </c>
      <c r="L15" s="13" t="s">
        <v>46</v>
      </c>
      <c r="M15" s="13" t="s">
        <v>56</v>
      </c>
      <c r="N15" s="13" t="s">
        <v>113</v>
      </c>
      <c r="O15" s="44"/>
      <c r="P15" s="13" t="s">
        <v>76</v>
      </c>
      <c r="Q15" s="13" t="s">
        <v>42</v>
      </c>
      <c r="R15" s="13" t="s">
        <v>43</v>
      </c>
      <c r="S15" s="13" t="s">
        <v>58</v>
      </c>
      <c r="T15" s="13">
        <f>VLOOKUP(S15,Confidencialidad[],2,FALSE)</f>
        <v>2</v>
      </c>
      <c r="U15" s="13" t="s">
        <v>59</v>
      </c>
      <c r="V15" s="13">
        <f>VLOOKUP(U15,Integridad[],2,FALSE)</f>
        <v>2</v>
      </c>
      <c r="W15" s="13" t="s">
        <v>59</v>
      </c>
      <c r="X15" s="13">
        <f>VLOOKUP(W15,Disponibilidad[],2,FALSE)</f>
        <v>2</v>
      </c>
      <c r="Y15" s="13" t="str">
        <f t="shared" si="0"/>
        <v>MEDIA</v>
      </c>
      <c r="Z15" s="13" t="s">
        <v>192</v>
      </c>
      <c r="AA15" s="13" t="s">
        <v>191</v>
      </c>
      <c r="AB15" s="13" t="s">
        <v>196</v>
      </c>
      <c r="AC15" s="13" t="s">
        <v>90</v>
      </c>
      <c r="AD15" s="13" t="s">
        <v>167</v>
      </c>
      <c r="AE15" s="46">
        <v>45630</v>
      </c>
    </row>
    <row r="16" spans="1:32" s="11" customFormat="1" ht="82.8" x14ac:dyDescent="0.3">
      <c r="A16" s="44" t="s">
        <v>183</v>
      </c>
      <c r="B16" s="13" t="s">
        <v>177</v>
      </c>
      <c r="C16" s="13" t="s">
        <v>176</v>
      </c>
      <c r="D16" s="13" t="s">
        <v>80</v>
      </c>
      <c r="E16" s="13" t="s">
        <v>43</v>
      </c>
      <c r="F16" s="13" t="s">
        <v>113</v>
      </c>
      <c r="G16" s="13" t="s">
        <v>96</v>
      </c>
      <c r="H16" s="13" t="s">
        <v>84</v>
      </c>
      <c r="I16" s="46">
        <v>45504</v>
      </c>
      <c r="J16" s="13" t="s">
        <v>152</v>
      </c>
      <c r="K16" s="13" t="s">
        <v>152</v>
      </c>
      <c r="L16" s="13" t="s">
        <v>46</v>
      </c>
      <c r="M16" s="13" t="s">
        <v>56</v>
      </c>
      <c r="N16" s="13" t="s">
        <v>113</v>
      </c>
      <c r="O16" s="44"/>
      <c r="P16" s="13" t="s">
        <v>76</v>
      </c>
      <c r="Q16" s="13" t="s">
        <v>42</v>
      </c>
      <c r="R16" s="13" t="s">
        <v>43</v>
      </c>
      <c r="S16" s="13" t="s">
        <v>58</v>
      </c>
      <c r="T16" s="13">
        <f>VLOOKUP(S16,Confidencialidad[],2,FALSE)</f>
        <v>2</v>
      </c>
      <c r="U16" s="13" t="s">
        <v>59</v>
      </c>
      <c r="V16" s="13">
        <f>VLOOKUP(U16,Integridad[],2,FALSE)</f>
        <v>2</v>
      </c>
      <c r="W16" s="13" t="s">
        <v>59</v>
      </c>
      <c r="X16" s="13">
        <f>VLOOKUP(W16,Disponibilidad[],2,FALSE)</f>
        <v>2</v>
      </c>
      <c r="Y16" s="13" t="str">
        <f t="shared" si="0"/>
        <v>MEDIA</v>
      </c>
      <c r="Z16" s="13" t="s">
        <v>188</v>
      </c>
      <c r="AA16" s="13" t="s">
        <v>189</v>
      </c>
      <c r="AB16" s="13" t="s">
        <v>198</v>
      </c>
      <c r="AC16" s="13" t="s">
        <v>90</v>
      </c>
      <c r="AD16" s="13" t="s">
        <v>167</v>
      </c>
      <c r="AE16" s="46">
        <v>45630</v>
      </c>
    </row>
    <row r="17" spans="1:31" s="11" customFormat="1" ht="138" x14ac:dyDescent="0.3">
      <c r="A17" s="44" t="s">
        <v>184</v>
      </c>
      <c r="B17" s="13" t="s">
        <v>179</v>
      </c>
      <c r="C17" s="13" t="s">
        <v>178</v>
      </c>
      <c r="D17" s="13" t="s">
        <v>80</v>
      </c>
      <c r="E17" s="13" t="s">
        <v>43</v>
      </c>
      <c r="F17" s="13" t="s">
        <v>113</v>
      </c>
      <c r="G17" s="13" t="s">
        <v>96</v>
      </c>
      <c r="H17" s="13" t="s">
        <v>84</v>
      </c>
      <c r="I17" s="46">
        <v>45504</v>
      </c>
      <c r="J17" s="13" t="s">
        <v>152</v>
      </c>
      <c r="K17" s="13" t="s">
        <v>152</v>
      </c>
      <c r="L17" s="13" t="s">
        <v>46</v>
      </c>
      <c r="M17" s="13" t="s">
        <v>56</v>
      </c>
      <c r="N17" s="13" t="s">
        <v>113</v>
      </c>
      <c r="O17" s="44"/>
      <c r="P17" s="13" t="s">
        <v>76</v>
      </c>
      <c r="Q17" s="13" t="s">
        <v>42</v>
      </c>
      <c r="R17" s="13" t="s">
        <v>43</v>
      </c>
      <c r="S17" s="13" t="s">
        <v>58</v>
      </c>
      <c r="T17" s="13">
        <f>VLOOKUP(S17,Confidencialidad[],2,FALSE)</f>
        <v>2</v>
      </c>
      <c r="U17" s="13" t="s">
        <v>59</v>
      </c>
      <c r="V17" s="13">
        <f>VLOOKUP(U17,Integridad[],2,FALSE)</f>
        <v>2</v>
      </c>
      <c r="W17" s="13" t="s">
        <v>59</v>
      </c>
      <c r="X17" s="13">
        <f>VLOOKUP(W17,Disponibilidad[],2,FALSE)</f>
        <v>2</v>
      </c>
      <c r="Y17" s="13" t="str">
        <f t="shared" si="0"/>
        <v>MEDIA</v>
      </c>
      <c r="Z17" s="13" t="s">
        <v>188</v>
      </c>
      <c r="AA17" s="13" t="s">
        <v>189</v>
      </c>
      <c r="AB17" s="13" t="s">
        <v>197</v>
      </c>
      <c r="AC17" s="13" t="s">
        <v>90</v>
      </c>
      <c r="AD17" s="13" t="s">
        <v>167</v>
      </c>
      <c r="AE17" s="46">
        <v>45630</v>
      </c>
    </row>
    <row r="18" spans="1:31" s="11" customFormat="1" ht="27.6" x14ac:dyDescent="0.3">
      <c r="A18" s="44" t="s">
        <v>187</v>
      </c>
      <c r="B18" s="13" t="s">
        <v>186</v>
      </c>
      <c r="C18" s="13" t="s">
        <v>193</v>
      </c>
      <c r="D18" s="13" t="s">
        <v>80</v>
      </c>
      <c r="E18" s="13" t="s">
        <v>43</v>
      </c>
      <c r="F18" s="13" t="s">
        <v>113</v>
      </c>
      <c r="G18" s="13" t="s">
        <v>96</v>
      </c>
      <c r="H18" s="13" t="s">
        <v>84</v>
      </c>
      <c r="I18" s="46">
        <v>45626</v>
      </c>
      <c r="J18" s="13" t="s">
        <v>152</v>
      </c>
      <c r="K18" s="13" t="s">
        <v>152</v>
      </c>
      <c r="L18" s="13" t="s">
        <v>46</v>
      </c>
      <c r="M18" s="13" t="s">
        <v>56</v>
      </c>
      <c r="N18" s="13" t="s">
        <v>113</v>
      </c>
      <c r="O18" s="13"/>
      <c r="P18" s="13" t="s">
        <v>185</v>
      </c>
      <c r="Q18" s="13" t="s">
        <v>42</v>
      </c>
      <c r="R18" s="13" t="s">
        <v>43</v>
      </c>
      <c r="S18" s="13" t="s">
        <v>66</v>
      </c>
      <c r="T18" s="13">
        <f>VLOOKUP(S18,Confidencialidad[],2,FALSE)</f>
        <v>1</v>
      </c>
      <c r="U18" s="13" t="s">
        <v>59</v>
      </c>
      <c r="V18" s="13">
        <f>VLOOKUP(U18,Integridad[],2,FALSE)</f>
        <v>2</v>
      </c>
      <c r="W18" s="13" t="s">
        <v>59</v>
      </c>
      <c r="X18" s="13">
        <f>VLOOKUP(W18,Disponibilidad[],2,FALSE)</f>
        <v>2</v>
      </c>
      <c r="Y18" s="13" t="str">
        <f t="shared" si="0"/>
        <v>MEDIA</v>
      </c>
      <c r="Z18" s="13" t="s">
        <v>113</v>
      </c>
      <c r="AA18" s="13" t="s">
        <v>113</v>
      </c>
      <c r="AB18" s="13" t="s">
        <v>113</v>
      </c>
      <c r="AC18" s="13" t="s">
        <v>113</v>
      </c>
      <c r="AD18" s="13" t="s">
        <v>113</v>
      </c>
      <c r="AE18" s="46">
        <v>45630</v>
      </c>
    </row>
    <row r="19" spans="1:31" s="11" customFormat="1" x14ac:dyDescent="0.3">
      <c r="A19" s="13"/>
      <c r="B19" s="13"/>
      <c r="C19" s="13"/>
      <c r="D19" s="13"/>
      <c r="E19" s="13"/>
      <c r="F19" s="13"/>
      <c r="G19" s="13"/>
      <c r="H19" s="13"/>
      <c r="I19" s="13"/>
      <c r="J19" s="13"/>
      <c r="K19" s="13"/>
      <c r="L19" s="13"/>
      <c r="M19" s="13"/>
      <c r="N19" s="13"/>
      <c r="O19" s="13"/>
      <c r="P19" s="13"/>
      <c r="Q19" s="13"/>
      <c r="R19" s="13"/>
      <c r="S19" s="13"/>
      <c r="T19" s="13" t="e">
        <f>VLOOKUP(S19,Confidencialidad[],2,FALSE)</f>
        <v>#N/A</v>
      </c>
      <c r="U19" s="13"/>
      <c r="V19" s="13" t="e">
        <f>VLOOKUP(U19,Integridad[],2,FALSE)</f>
        <v>#N/A</v>
      </c>
      <c r="W19" s="13"/>
      <c r="X19" s="13" t="e">
        <f>VLOOKUP(W19,Disponibilidad[],2,FALSE)</f>
        <v>#N/A</v>
      </c>
      <c r="Y19" s="13" t="e">
        <f t="shared" si="0"/>
        <v>#N/A</v>
      </c>
      <c r="Z19" s="13"/>
      <c r="AA19" s="13"/>
      <c r="AB19" s="13"/>
      <c r="AC19" s="13"/>
      <c r="AD19" s="13"/>
      <c r="AE19" s="13"/>
    </row>
    <row r="20" spans="1:31" s="11" customFormat="1" x14ac:dyDescent="0.3">
      <c r="A20" s="13"/>
      <c r="B20" s="13"/>
      <c r="C20" s="13"/>
      <c r="D20" s="13"/>
      <c r="E20" s="13"/>
      <c r="F20" s="13"/>
      <c r="G20" s="13"/>
      <c r="H20" s="13"/>
      <c r="I20" s="13"/>
      <c r="J20" s="13"/>
      <c r="K20" s="13"/>
      <c r="L20" s="13"/>
      <c r="M20" s="13"/>
      <c r="N20" s="13"/>
      <c r="O20" s="13"/>
      <c r="P20" s="13"/>
      <c r="Q20" s="13"/>
      <c r="R20" s="13"/>
      <c r="S20" s="13"/>
      <c r="T20" s="13"/>
      <c r="U20" s="13"/>
      <c r="V20" s="13"/>
      <c r="W20" s="13"/>
      <c r="X20" s="13" t="e">
        <f>VLOOKUP(W20,Disponibilidad[],2,FALSE)</f>
        <v>#N/A</v>
      </c>
      <c r="Y20" s="13" t="e">
        <f t="shared" si="0"/>
        <v>#N/A</v>
      </c>
      <c r="Z20" s="13"/>
      <c r="AA20" s="13"/>
      <c r="AB20" s="13"/>
      <c r="AC20" s="13"/>
      <c r="AD20" s="13"/>
      <c r="AE20" s="13"/>
    </row>
    <row r="21" spans="1:31" s="11" customFormat="1" x14ac:dyDescent="0.3">
      <c r="A21" s="13"/>
      <c r="B21" s="13"/>
      <c r="C21" s="13"/>
      <c r="D21" s="13"/>
      <c r="E21" s="13"/>
      <c r="F21" s="13"/>
      <c r="G21" s="13"/>
      <c r="H21" s="13"/>
      <c r="I21" s="13"/>
      <c r="J21" s="13"/>
      <c r="K21" s="13"/>
      <c r="L21" s="13"/>
      <c r="M21" s="13"/>
      <c r="N21" s="13"/>
      <c r="O21" s="13"/>
      <c r="P21" s="13"/>
      <c r="Q21" s="13"/>
      <c r="R21" s="13"/>
      <c r="S21" s="13"/>
      <c r="T21" s="13" t="e">
        <f>VLOOKUP(S21,Confidencialidad[],2,FALSE)</f>
        <v>#N/A</v>
      </c>
      <c r="U21" s="13"/>
      <c r="V21" s="13" t="e">
        <f>VLOOKUP(U21,Integridad[],2,FALSE)</f>
        <v>#N/A</v>
      </c>
      <c r="W21" s="13"/>
      <c r="X21" s="13" t="e">
        <f>VLOOKUP(W21,Disponibilidad[],2,FALSE)</f>
        <v>#N/A</v>
      </c>
      <c r="Y21" s="13" t="e">
        <f t="shared" si="0"/>
        <v>#N/A</v>
      </c>
      <c r="Z21" s="13"/>
      <c r="AA21" s="13"/>
      <c r="AB21" s="13"/>
      <c r="AC21" s="13"/>
      <c r="AD21" s="13"/>
      <c r="AE21" s="13"/>
    </row>
    <row r="22" spans="1:31" s="11" customFormat="1" x14ac:dyDescent="0.3">
      <c r="A22" s="13"/>
      <c r="B22" s="13"/>
      <c r="C22" s="13"/>
      <c r="D22" s="13"/>
      <c r="E22" s="13"/>
      <c r="F22" s="13"/>
      <c r="G22" s="13"/>
      <c r="H22" s="13"/>
      <c r="I22" s="13"/>
      <c r="J22" s="13"/>
      <c r="K22" s="13"/>
      <c r="L22" s="13"/>
      <c r="M22" s="13"/>
      <c r="N22" s="13"/>
      <c r="O22" s="13"/>
      <c r="P22" s="13"/>
      <c r="Q22" s="13"/>
      <c r="R22" s="13"/>
      <c r="S22" s="13"/>
      <c r="T22" s="13" t="e">
        <f>VLOOKUP(S22,Confidencialidad[],2,FALSE)</f>
        <v>#N/A</v>
      </c>
      <c r="U22" s="13"/>
      <c r="V22" s="13" t="e">
        <f>VLOOKUP(U22,Integridad[],2,FALSE)</f>
        <v>#N/A</v>
      </c>
      <c r="W22" s="13"/>
      <c r="X22" s="13" t="e">
        <f>VLOOKUP(W22,Disponibilidad[],2,FALSE)</f>
        <v>#N/A</v>
      </c>
      <c r="Y22" s="13" t="e">
        <f t="shared" si="0"/>
        <v>#N/A</v>
      </c>
      <c r="Z22" s="13"/>
      <c r="AA22" s="13"/>
      <c r="AB22" s="13"/>
      <c r="AC22" s="13"/>
      <c r="AD22" s="13"/>
      <c r="AE22" s="13"/>
    </row>
    <row r="23" spans="1:31" s="11" customFormat="1" x14ac:dyDescent="0.3">
      <c r="A23" s="13"/>
      <c r="B23" s="13"/>
      <c r="C23" s="13"/>
      <c r="D23" s="13"/>
      <c r="E23" s="13"/>
      <c r="F23" s="13"/>
      <c r="G23" s="13"/>
      <c r="H23" s="13"/>
      <c r="I23" s="13"/>
      <c r="J23" s="13"/>
      <c r="K23" s="13"/>
      <c r="L23" s="13"/>
      <c r="M23" s="13"/>
      <c r="N23" s="13"/>
      <c r="O23" s="13"/>
      <c r="P23" s="13"/>
      <c r="Q23" s="13"/>
      <c r="R23" s="13"/>
      <c r="S23" s="13"/>
      <c r="T23" s="13" t="e">
        <f>VLOOKUP(S23,Confidencialidad[],2,FALSE)</f>
        <v>#N/A</v>
      </c>
      <c r="U23" s="13"/>
      <c r="V23" s="13" t="e">
        <f>VLOOKUP(U23,Integridad[],2,FALSE)</f>
        <v>#N/A</v>
      </c>
      <c r="W23" s="13"/>
      <c r="X23" s="13" t="e">
        <f>VLOOKUP(W23,Disponibilidad[],2,FALSE)</f>
        <v>#N/A</v>
      </c>
      <c r="Y23" s="13" t="e">
        <f t="shared" si="0"/>
        <v>#N/A</v>
      </c>
      <c r="Z23" s="13"/>
      <c r="AA23" s="13"/>
      <c r="AB23" s="13"/>
      <c r="AC23" s="13"/>
      <c r="AD23" s="13"/>
      <c r="AE23" s="13"/>
    </row>
    <row r="24" spans="1:31" s="11" customFormat="1" x14ac:dyDescent="0.3">
      <c r="A24" s="13"/>
      <c r="B24" s="13"/>
      <c r="C24" s="13"/>
      <c r="D24" s="13"/>
      <c r="E24" s="13"/>
      <c r="F24" s="13"/>
      <c r="G24" s="13"/>
      <c r="H24" s="13"/>
      <c r="I24" s="13"/>
      <c r="J24" s="13"/>
      <c r="K24" s="13"/>
      <c r="L24" s="13"/>
      <c r="M24" s="13"/>
      <c r="N24" s="13"/>
      <c r="O24" s="13"/>
      <c r="P24" s="13"/>
      <c r="Q24" s="13"/>
      <c r="R24" s="13"/>
      <c r="S24" s="13"/>
      <c r="T24" s="13" t="e">
        <f>VLOOKUP(S24,Confidencialidad[],2,FALSE)</f>
        <v>#N/A</v>
      </c>
      <c r="U24" s="13"/>
      <c r="V24" s="13" t="e">
        <f>VLOOKUP(U24,Integridad[],2,FALSE)</f>
        <v>#N/A</v>
      </c>
      <c r="W24" s="13"/>
      <c r="X24" s="13" t="e">
        <f>VLOOKUP(W24,Disponibilidad[],2,FALSE)</f>
        <v>#N/A</v>
      </c>
      <c r="Y24" s="13" t="e">
        <f t="shared" si="0"/>
        <v>#N/A</v>
      </c>
      <c r="Z24" s="13"/>
      <c r="AA24" s="13"/>
      <c r="AB24" s="13"/>
      <c r="AC24" s="13"/>
      <c r="AD24" s="13"/>
      <c r="AE24" s="13"/>
    </row>
    <row r="25" spans="1:31" s="11" customFormat="1"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t="e">
        <f>VLOOKUP(W25,Disponibilidad[],2,FALSE)</f>
        <v>#N/A</v>
      </c>
      <c r="Y25" s="13" t="e">
        <f t="shared" si="0"/>
        <v>#N/A</v>
      </c>
      <c r="Z25" s="13"/>
      <c r="AA25" s="13"/>
      <c r="AB25" s="13"/>
      <c r="AC25" s="13"/>
      <c r="AD25" s="13"/>
      <c r="AE25" s="13"/>
    </row>
    <row r="26" spans="1:31" s="11" customFormat="1" x14ac:dyDescent="0.3">
      <c r="A26" s="13"/>
      <c r="B26" s="13"/>
      <c r="C26" s="13"/>
      <c r="D26" s="13"/>
      <c r="E26" s="13"/>
      <c r="F26" s="13"/>
      <c r="G26" s="13"/>
      <c r="H26" s="13"/>
      <c r="I26" s="13"/>
      <c r="J26" s="13"/>
      <c r="K26" s="13"/>
      <c r="L26" s="13"/>
      <c r="M26" s="13"/>
      <c r="N26" s="13"/>
      <c r="O26" s="13"/>
      <c r="P26" s="13"/>
      <c r="Q26" s="13"/>
      <c r="R26" s="13"/>
      <c r="S26" s="13"/>
      <c r="T26" s="13" t="e">
        <f>VLOOKUP(S26,Confidencialidad[],2,FALSE)</f>
        <v>#N/A</v>
      </c>
      <c r="U26" s="13"/>
      <c r="V26" s="13" t="e">
        <f>VLOOKUP(U26,Integridad[],2,FALSE)</f>
        <v>#N/A</v>
      </c>
      <c r="W26" s="13"/>
      <c r="X26" s="13" t="e">
        <f>VLOOKUP(W26,Disponibilidad[],2,FALSE)</f>
        <v>#N/A</v>
      </c>
      <c r="Y26" s="13" t="e">
        <f t="shared" si="0"/>
        <v>#N/A</v>
      </c>
      <c r="Z26" s="13"/>
      <c r="AA26" s="13"/>
      <c r="AB26" s="13"/>
      <c r="AC26" s="13"/>
      <c r="AD26" s="13"/>
      <c r="AE26" s="13"/>
    </row>
    <row r="27" spans="1:31" s="11" customFormat="1" x14ac:dyDescent="0.3">
      <c r="A27" s="13"/>
      <c r="B27" s="13"/>
      <c r="C27" s="13"/>
      <c r="D27" s="13"/>
      <c r="E27" s="13"/>
      <c r="F27" s="13"/>
      <c r="G27" s="13"/>
      <c r="H27" s="13"/>
      <c r="I27" s="13"/>
      <c r="J27" s="13"/>
      <c r="K27" s="13"/>
      <c r="L27" s="13"/>
      <c r="M27" s="13"/>
      <c r="N27" s="13"/>
      <c r="O27" s="13"/>
      <c r="P27" s="13"/>
      <c r="Q27" s="13"/>
      <c r="R27" s="13"/>
      <c r="S27" s="13"/>
      <c r="T27" s="13" t="e">
        <f>VLOOKUP(S27,Confidencialidad[],2,FALSE)</f>
        <v>#N/A</v>
      </c>
      <c r="U27" s="13"/>
      <c r="V27" s="13" t="e">
        <f>VLOOKUP(U27,Integridad[],2,FALSE)</f>
        <v>#N/A</v>
      </c>
      <c r="W27" s="13"/>
      <c r="X27" s="13" t="e">
        <f>VLOOKUP(W27,Disponibilidad[],2,FALSE)</f>
        <v>#N/A</v>
      </c>
      <c r="Y27" s="13" t="e">
        <f t="shared" si="0"/>
        <v>#N/A</v>
      </c>
      <c r="Z27" s="13"/>
      <c r="AA27" s="13"/>
      <c r="AB27" s="13"/>
      <c r="AC27" s="13"/>
      <c r="AD27" s="13"/>
      <c r="AE27" s="13"/>
    </row>
    <row r="28" spans="1:31" s="11" customFormat="1" x14ac:dyDescent="0.3">
      <c r="A28" s="13"/>
      <c r="B28" s="13"/>
      <c r="C28" s="13"/>
      <c r="D28" s="13"/>
      <c r="E28" s="13"/>
      <c r="F28" s="13"/>
      <c r="G28" s="13"/>
      <c r="H28" s="13"/>
      <c r="I28" s="13"/>
      <c r="J28" s="13"/>
      <c r="K28" s="13"/>
      <c r="L28" s="13"/>
      <c r="M28" s="13"/>
      <c r="N28" s="13"/>
      <c r="O28" s="13"/>
      <c r="P28" s="13"/>
      <c r="Q28" s="13"/>
      <c r="R28" s="13"/>
      <c r="S28" s="13"/>
      <c r="T28" s="13" t="e">
        <f>VLOOKUP(S28,Confidencialidad[],2,FALSE)</f>
        <v>#N/A</v>
      </c>
      <c r="U28" s="13"/>
      <c r="V28" s="13" t="e">
        <f>VLOOKUP(U28,Integridad[],2,FALSE)</f>
        <v>#N/A</v>
      </c>
      <c r="W28" s="13"/>
      <c r="X28" s="13" t="e">
        <f>VLOOKUP(W28,Disponibilidad[],2,FALSE)</f>
        <v>#N/A</v>
      </c>
      <c r="Y28" s="13" t="e">
        <f t="shared" si="0"/>
        <v>#N/A</v>
      </c>
      <c r="Z28" s="13"/>
      <c r="AA28" s="13"/>
      <c r="AB28" s="13"/>
      <c r="AC28" s="13"/>
      <c r="AD28" s="13"/>
      <c r="AE28" s="13"/>
    </row>
    <row r="29" spans="1:31" s="11" customFormat="1" x14ac:dyDescent="0.3">
      <c r="A29" s="13"/>
      <c r="B29" s="13"/>
      <c r="C29" s="13"/>
      <c r="D29" s="13"/>
      <c r="E29" s="13"/>
      <c r="F29" s="13"/>
      <c r="G29" s="13"/>
      <c r="H29" s="13"/>
      <c r="I29" s="13"/>
      <c r="J29" s="13"/>
      <c r="K29" s="13"/>
      <c r="L29" s="13"/>
      <c r="M29" s="13"/>
      <c r="N29" s="13"/>
      <c r="O29" s="13"/>
      <c r="P29" s="13"/>
      <c r="Q29" s="13"/>
      <c r="R29" s="13"/>
      <c r="S29" s="13"/>
      <c r="T29" s="13" t="e">
        <f>VLOOKUP(S29,Confidencialidad[],2,FALSE)</f>
        <v>#N/A</v>
      </c>
      <c r="U29" s="13"/>
      <c r="V29" s="13" t="e">
        <f>VLOOKUP(U29,Integridad[],2,FALSE)</f>
        <v>#N/A</v>
      </c>
      <c r="W29" s="13"/>
      <c r="X29" s="13" t="e">
        <f>VLOOKUP(W29,Disponibilidad[],2,FALSE)</f>
        <v>#N/A</v>
      </c>
      <c r="Y29" s="13" t="e">
        <f t="shared" si="0"/>
        <v>#N/A</v>
      </c>
      <c r="Z29" s="13"/>
      <c r="AA29" s="13"/>
      <c r="AB29" s="13"/>
      <c r="AC29" s="13"/>
      <c r="AD29" s="13"/>
      <c r="AE29" s="13"/>
    </row>
  </sheetData>
  <mergeCells count="38">
    <mergeCell ref="A1:D2"/>
    <mergeCell ref="Z7:Z8"/>
    <mergeCell ref="Z6:AE6"/>
    <mergeCell ref="AE7:AE8"/>
    <mergeCell ref="AA7:AB7"/>
    <mergeCell ref="AC7:AC8"/>
    <mergeCell ref="AD7:AD8"/>
    <mergeCell ref="S7:S8"/>
    <mergeCell ref="U7:U8"/>
    <mergeCell ref="T7:T8"/>
    <mergeCell ref="G6:R6"/>
    <mergeCell ref="R7:R8"/>
    <mergeCell ref="N7:O7"/>
    <mergeCell ref="V7:V8"/>
    <mergeCell ref="M7:M8"/>
    <mergeCell ref="AD1:AE1"/>
    <mergeCell ref="AD2:AE2"/>
    <mergeCell ref="P7:P8"/>
    <mergeCell ref="Q7:Q8"/>
    <mergeCell ref="S6:Y6"/>
    <mergeCell ref="W7:W8"/>
    <mergeCell ref="Y7:Y8"/>
    <mergeCell ref="AD3:AE3"/>
    <mergeCell ref="AD4:AE4"/>
    <mergeCell ref="E1:AC4"/>
    <mergeCell ref="A7:A8"/>
    <mergeCell ref="C7:C8"/>
    <mergeCell ref="A6:F6"/>
    <mergeCell ref="B7:B8"/>
    <mergeCell ref="X7:X8"/>
    <mergeCell ref="D7:D8"/>
    <mergeCell ref="H7:H8"/>
    <mergeCell ref="J7:J8"/>
    <mergeCell ref="K7:K8"/>
    <mergeCell ref="L7:L8"/>
    <mergeCell ref="E7:F7"/>
    <mergeCell ref="I7:I8"/>
    <mergeCell ref="G7:G8"/>
  </mergeCells>
  <phoneticPr fontId="21" type="noConversion"/>
  <conditionalFormatting sqref="Y9:Y29">
    <cfRule type="cellIs" dxfId="2" priority="1" operator="equal">
      <formula>"ALTA"</formula>
    </cfRule>
    <cfRule type="cellIs" dxfId="1" priority="2" operator="equal">
      <formula>"MEDIA"</formula>
    </cfRule>
    <cfRule type="cellIs" dxfId="0" priority="3" operator="equal">
      <formula>"BAJA"</formula>
    </cfRule>
  </conditionalFormatting>
  <printOptions horizontalCentered="1" verticalCentered="1"/>
  <pageMargins left="0.39370078740157483" right="0.39370078740157483" top="0.78740157480314965" bottom="0.78740157480314965" header="0" footer="0"/>
  <pageSetup paperSize="2532" scale="50" orientation="landscape" r:id="rId1"/>
  <headerFooter>
    <oddFooter>&amp;L&amp;G&amp;R&amp;G</oddFooter>
  </headerFooter>
  <ignoredErrors>
    <ignoredError sqref="Y9 Y10:Y29" evalError="1"/>
  </ignoredErrors>
  <drawing r:id="rId2"/>
  <legacyDrawingHF r:id="rId3"/>
  <extLst>
    <ext xmlns:x14="http://schemas.microsoft.com/office/spreadsheetml/2009/9/main" uri="{CCE6A557-97BC-4b89-ADB6-D9C93CAAB3DF}">
      <x14:dataValidations xmlns:xm="http://schemas.microsoft.com/office/excel/2006/main" xWindow="564" yWindow="768" count="11">
        <x14:dataValidation type="list" allowBlank="1" showInputMessage="1" showErrorMessage="1" xr:uid="{00000000-0002-0000-0000-000000000000}">
          <x14:formula1>
            <xm:f>LISTAS!$A$2:$A$3</xm:f>
          </x14:formula1>
          <xm:sqref>E9:E29 Q9:R29</xm:sqref>
        </x14:dataValidation>
        <x14:dataValidation type="list" allowBlank="1" showInputMessage="1" showErrorMessage="1" xr:uid="{00000000-0002-0000-0000-000001000000}">
          <x14:formula1>
            <xm:f>LISTAS!$E$2:$E$4</xm:f>
          </x14:formula1>
          <xm:sqref>M9:M29</xm:sqref>
        </x14:dataValidation>
        <x14:dataValidation type="list" allowBlank="1" showInputMessage="1" showErrorMessage="1" xr:uid="{00000000-0002-0000-0000-000002000000}">
          <x14:formula1>
            <xm:f>LISTAS!$I$2:$I$4</xm:f>
          </x14:formula1>
          <xm:sqref>S9:S29</xm:sqref>
        </x14:dataValidation>
        <x14:dataValidation type="list" allowBlank="1" showInputMessage="1" showErrorMessage="1" xr:uid="{00000000-0002-0000-0000-000003000000}">
          <x14:formula1>
            <xm:f>LISTAS!$K$2:$K$4</xm:f>
          </x14:formula1>
          <xm:sqref>U9:U29</xm:sqref>
        </x14:dataValidation>
        <x14:dataValidation type="list" allowBlank="1" showInputMessage="1" showErrorMessage="1" xr:uid="{00000000-0002-0000-0000-000004000000}">
          <x14:formula1>
            <xm:f>LISTAS!$M$2:$M$4</xm:f>
          </x14:formula1>
          <xm:sqref>W9:W29</xm:sqref>
        </x14:dataValidation>
        <x14:dataValidation type="list" allowBlank="1" showInputMessage="1" showErrorMessage="1" xr:uid="{00000000-0002-0000-0000-000005000000}">
          <x14:formula1>
            <xm:f>LISTAS!$C$2:$C$12</xm:f>
          </x14:formula1>
          <xm:sqref>H9:H29</xm:sqref>
        </x14:dataValidation>
        <x14:dataValidation type="list" allowBlank="1" showInputMessage="1" showErrorMessage="1" xr:uid="{00000000-0002-0000-0000-000006000000}">
          <x14:formula1>
            <xm:f>LISTAS!$D$2:$D$5</xm:f>
          </x14:formula1>
          <xm:sqref>L9:L29</xm:sqref>
        </x14:dataValidation>
        <x14:dataValidation type="list" allowBlank="1" showInputMessage="1" showErrorMessage="1" xr:uid="{00000000-0002-0000-0000-000007000000}">
          <x14:formula1>
            <xm:f>LISTAS!$B$2:$B$9</xm:f>
          </x14:formula1>
          <xm:sqref>D9:D29</xm:sqref>
        </x14:dataValidation>
        <x14:dataValidation type="list" allowBlank="1" showInputMessage="1" showErrorMessage="1" xr:uid="{00000000-0002-0000-0000-000008000000}">
          <x14:formula1>
            <xm:f>LISTAS!$J$18:$J$19</xm:f>
          </x14:formula1>
          <xm:sqref>AC19:AC29 AC9:AC17</xm:sqref>
        </x14:dataValidation>
        <x14:dataValidation type="list" allowBlank="1" showInputMessage="1" showErrorMessage="1" xr:uid="{00000000-0002-0000-0000-00000A000000}">
          <x14:formula1>
            <xm:f>LISTAS!$C$19:$C$20</xm:f>
          </x14:formula1>
          <xm:sqref>G9:G29</xm:sqref>
        </x14:dataValidation>
        <x14:dataValidation type="list" allowBlank="1" showInputMessage="1" showErrorMessage="1" xr:uid="{00000000-0002-0000-0000-000009000000}">
          <x14:formula1>
            <xm:f>LISTAS!$F$2:$F$14</xm:f>
          </x14:formula1>
          <xm:sqref>P9:P29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workbookViewId="0">
      <selection activeCell="C4" sqref="C4"/>
    </sheetView>
  </sheetViews>
  <sheetFormatPr baseColWidth="10" defaultRowHeight="14.4" x14ac:dyDescent="0.3"/>
  <cols>
    <col min="1" max="1" width="36.33203125" customWidth="1"/>
    <col min="2" max="2" width="77.109375" customWidth="1"/>
    <col min="3" max="3" width="61.44140625" customWidth="1"/>
  </cols>
  <sheetData>
    <row r="1" spans="1:3" x14ac:dyDescent="0.3">
      <c r="A1" s="15" t="s">
        <v>101</v>
      </c>
      <c r="B1" s="15" t="s">
        <v>102</v>
      </c>
      <c r="C1" s="15" t="s">
        <v>103</v>
      </c>
    </row>
    <row r="2" spans="1:3" x14ac:dyDescent="0.3">
      <c r="A2" s="16" t="s">
        <v>4</v>
      </c>
      <c r="B2" s="16" t="s">
        <v>104</v>
      </c>
      <c r="C2" s="16" t="s">
        <v>107</v>
      </c>
    </row>
    <row r="3" spans="1:3" ht="39" customHeight="1" x14ac:dyDescent="0.3">
      <c r="A3" s="18" t="s">
        <v>105</v>
      </c>
      <c r="B3" s="19" t="s">
        <v>106</v>
      </c>
      <c r="C3" s="18" t="s">
        <v>108</v>
      </c>
    </row>
    <row r="4" spans="1:3" ht="409.2" customHeight="1" x14ac:dyDescent="0.3">
      <c r="A4" s="18" t="s">
        <v>109</v>
      </c>
      <c r="B4" s="19" t="s">
        <v>110</v>
      </c>
      <c r="C4" s="18" t="s">
        <v>53</v>
      </c>
    </row>
    <row r="5" spans="1:3" ht="28.8" x14ac:dyDescent="0.3">
      <c r="A5" s="18" t="s">
        <v>26</v>
      </c>
      <c r="B5" s="19" t="s">
        <v>111</v>
      </c>
      <c r="C5" s="18" t="s">
        <v>43</v>
      </c>
    </row>
    <row r="6" spans="1:3" ht="43.2" x14ac:dyDescent="0.3">
      <c r="A6" s="18" t="s">
        <v>112</v>
      </c>
      <c r="B6" s="19" t="s">
        <v>114</v>
      </c>
      <c r="C6" s="18" t="s">
        <v>113</v>
      </c>
    </row>
    <row r="7" spans="1:3" ht="28.8" x14ac:dyDescent="0.3">
      <c r="A7" s="18" t="s">
        <v>8</v>
      </c>
      <c r="B7" s="19" t="s">
        <v>116</v>
      </c>
      <c r="C7" s="18" t="s">
        <v>115</v>
      </c>
    </row>
    <row r="8" spans="1:3" ht="28.8" x14ac:dyDescent="0.3">
      <c r="A8" s="18" t="s">
        <v>9</v>
      </c>
      <c r="B8" s="19" t="s">
        <v>119</v>
      </c>
      <c r="C8" s="18" t="s">
        <v>118</v>
      </c>
    </row>
    <row r="9" spans="1:3" ht="28.8" x14ac:dyDescent="0.3">
      <c r="A9" s="18" t="s">
        <v>117</v>
      </c>
      <c r="B9" s="19" t="s">
        <v>120</v>
      </c>
      <c r="C9" s="20">
        <v>45565</v>
      </c>
    </row>
    <row r="10" spans="1:3" ht="28.8" x14ac:dyDescent="0.3">
      <c r="A10" s="18" t="s">
        <v>121</v>
      </c>
      <c r="B10" s="19" t="s">
        <v>124</v>
      </c>
      <c r="C10" s="18" t="s">
        <v>122</v>
      </c>
    </row>
    <row r="11" spans="1:3" ht="28.8" x14ac:dyDescent="0.3">
      <c r="A11" s="18" t="s">
        <v>11</v>
      </c>
      <c r="B11" s="19" t="s">
        <v>123</v>
      </c>
      <c r="C11" s="18" t="s">
        <v>122</v>
      </c>
    </row>
    <row r="12" spans="1:3" x14ac:dyDescent="0.3">
      <c r="A12" s="18" t="s">
        <v>12</v>
      </c>
      <c r="B12" s="19" t="s">
        <v>126</v>
      </c>
      <c r="C12" s="18" t="s">
        <v>125</v>
      </c>
    </row>
    <row r="13" spans="1:3" ht="72" x14ac:dyDescent="0.3">
      <c r="A13" s="18" t="s">
        <v>13</v>
      </c>
      <c r="B13" s="19" t="s">
        <v>130</v>
      </c>
      <c r="C13" s="18" t="s">
        <v>127</v>
      </c>
    </row>
    <row r="14" spans="1:3" ht="86.4" x14ac:dyDescent="0.3">
      <c r="A14" s="18" t="s">
        <v>14</v>
      </c>
      <c r="B14" s="19" t="s">
        <v>129</v>
      </c>
      <c r="C14" s="18" t="s">
        <v>128</v>
      </c>
    </row>
    <row r="15" spans="1:3" ht="187.2" x14ac:dyDescent="0.3">
      <c r="A15" s="18" t="s">
        <v>15</v>
      </c>
      <c r="B15" s="19" t="s">
        <v>132</v>
      </c>
      <c r="C15" s="18" t="s">
        <v>131</v>
      </c>
    </row>
    <row r="16" spans="1:3" ht="28.8" x14ac:dyDescent="0.3">
      <c r="A16" s="18" t="s">
        <v>16</v>
      </c>
      <c r="B16" s="21" t="s">
        <v>133</v>
      </c>
      <c r="C16" s="18" t="s">
        <v>42</v>
      </c>
    </row>
    <row r="17" spans="1:3" ht="28.8" x14ac:dyDescent="0.3">
      <c r="A17" s="18" t="s">
        <v>17</v>
      </c>
      <c r="B17" s="19" t="s">
        <v>134</v>
      </c>
      <c r="C17" s="18" t="s">
        <v>43</v>
      </c>
    </row>
    <row r="18" spans="1:3" ht="201.6" x14ac:dyDescent="0.3">
      <c r="A18" s="18" t="s">
        <v>18</v>
      </c>
      <c r="B18" s="19" t="s">
        <v>136</v>
      </c>
      <c r="C18" s="18" t="s">
        <v>135</v>
      </c>
    </row>
    <row r="19" spans="1:3" ht="216" x14ac:dyDescent="0.3">
      <c r="A19" s="18" t="s">
        <v>19</v>
      </c>
      <c r="B19" s="19" t="s">
        <v>138</v>
      </c>
      <c r="C19" s="18" t="s">
        <v>137</v>
      </c>
    </row>
    <row r="20" spans="1:3" ht="172.8" x14ac:dyDescent="0.3">
      <c r="A20" s="18" t="s">
        <v>20</v>
      </c>
      <c r="B20" s="19" t="s">
        <v>139</v>
      </c>
      <c r="C20" s="18" t="s">
        <v>137</v>
      </c>
    </row>
    <row r="21" spans="1:3" ht="115.2" x14ac:dyDescent="0.3">
      <c r="A21" s="18" t="s">
        <v>22</v>
      </c>
      <c r="B21" s="19" t="s">
        <v>140</v>
      </c>
      <c r="C21" s="19" t="s">
        <v>143</v>
      </c>
    </row>
    <row r="22" spans="1:3" ht="43.2" x14ac:dyDescent="0.3">
      <c r="A22" s="18" t="s">
        <v>23</v>
      </c>
      <c r="B22" s="19" t="s">
        <v>141</v>
      </c>
      <c r="C22" s="19" t="s">
        <v>142</v>
      </c>
    </row>
    <row r="23" spans="1:3" x14ac:dyDescent="0.3">
      <c r="A23" s="18" t="s">
        <v>24</v>
      </c>
      <c r="B23" s="17" t="s">
        <v>147</v>
      </c>
      <c r="C23" s="16" t="s">
        <v>145</v>
      </c>
    </row>
    <row r="24" spans="1:3" ht="129.6" x14ac:dyDescent="0.3">
      <c r="A24" s="18" t="s">
        <v>25</v>
      </c>
      <c r="B24" s="17" t="s">
        <v>148</v>
      </c>
      <c r="C24" s="16" t="s">
        <v>146</v>
      </c>
    </row>
    <row r="25" spans="1:3" ht="28.8" x14ac:dyDescent="0.3">
      <c r="A25" s="18" t="s">
        <v>144</v>
      </c>
      <c r="B25" s="17" t="s">
        <v>149</v>
      </c>
      <c r="C25" s="22">
        <v>45566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Q20"/>
  <sheetViews>
    <sheetView workbookViewId="0">
      <selection activeCell="F18" sqref="F18"/>
    </sheetView>
  </sheetViews>
  <sheetFormatPr baseColWidth="10" defaultColWidth="11.5546875" defaultRowHeight="13.8" x14ac:dyDescent="0.25"/>
  <cols>
    <col min="1" max="1" width="22.44140625" style="1" customWidth="1"/>
    <col min="2" max="2" width="18.109375" style="1" customWidth="1"/>
    <col min="3" max="3" width="35.88671875" style="1" customWidth="1"/>
    <col min="4" max="4" width="21.33203125" style="1" customWidth="1"/>
    <col min="5" max="5" width="37.33203125" style="1" customWidth="1"/>
    <col min="6" max="6" width="20" style="1" customWidth="1"/>
    <col min="7" max="8" width="11.5546875" style="1"/>
    <col min="9" max="9" width="17.109375" style="1" customWidth="1"/>
    <col min="10" max="15" width="11.5546875" style="1"/>
    <col min="16" max="16" width="14.44140625" style="1" customWidth="1"/>
    <col min="17" max="16384" width="11.5546875" style="1"/>
  </cols>
  <sheetData>
    <row r="1" spans="1:17" ht="14.4" thickBot="1" x14ac:dyDescent="0.3">
      <c r="A1" s="1" t="s">
        <v>32</v>
      </c>
      <c r="B1" s="1" t="s">
        <v>33</v>
      </c>
      <c r="C1" s="1" t="s">
        <v>34</v>
      </c>
      <c r="D1" s="1" t="s">
        <v>35</v>
      </c>
      <c r="E1" s="1" t="s">
        <v>36</v>
      </c>
      <c r="F1" s="1" t="s">
        <v>37</v>
      </c>
      <c r="I1" s="2" t="s">
        <v>38</v>
      </c>
      <c r="J1" s="1" t="s">
        <v>39</v>
      </c>
      <c r="K1" s="3" t="s">
        <v>40</v>
      </c>
      <c r="L1" s="1" t="s">
        <v>39</v>
      </c>
      <c r="M1" s="3" t="s">
        <v>41</v>
      </c>
      <c r="N1" s="1" t="s">
        <v>39</v>
      </c>
      <c r="P1" s="1" t="s">
        <v>42</v>
      </c>
      <c r="Q1" s="1" t="s">
        <v>43</v>
      </c>
    </row>
    <row r="2" spans="1:17" x14ac:dyDescent="0.25">
      <c r="A2" s="1" t="s">
        <v>42</v>
      </c>
      <c r="B2" s="1" t="s">
        <v>44</v>
      </c>
      <c r="C2" s="1" t="s">
        <v>45</v>
      </c>
      <c r="D2" s="1" t="s">
        <v>46</v>
      </c>
      <c r="E2" s="1" t="s">
        <v>47</v>
      </c>
      <c r="F2" s="1" t="s">
        <v>85</v>
      </c>
      <c r="I2" s="1" t="s">
        <v>49</v>
      </c>
      <c r="J2" s="1">
        <v>3</v>
      </c>
      <c r="K2" s="1" t="s">
        <v>50</v>
      </c>
      <c r="L2" s="1">
        <v>3</v>
      </c>
      <c r="M2" s="1" t="s">
        <v>50</v>
      </c>
      <c r="N2" s="1">
        <v>3</v>
      </c>
      <c r="P2" s="1" t="s">
        <v>51</v>
      </c>
      <c r="Q2" s="1" t="s">
        <v>52</v>
      </c>
    </row>
    <row r="3" spans="1:17" x14ac:dyDescent="0.25">
      <c r="A3" s="1" t="s">
        <v>43</v>
      </c>
      <c r="B3" s="1" t="s">
        <v>53</v>
      </c>
      <c r="C3" s="1" t="s">
        <v>54</v>
      </c>
      <c r="D3" s="1" t="s">
        <v>55</v>
      </c>
      <c r="E3" s="1" t="s">
        <v>56</v>
      </c>
      <c r="F3" s="1" t="s">
        <v>79</v>
      </c>
      <c r="I3" s="1" t="s">
        <v>58</v>
      </c>
      <c r="J3" s="1">
        <v>2</v>
      </c>
      <c r="K3" s="1" t="s">
        <v>59</v>
      </c>
      <c r="L3" s="1">
        <v>2</v>
      </c>
      <c r="M3" s="1" t="s">
        <v>59</v>
      </c>
      <c r="N3" s="1">
        <v>2</v>
      </c>
      <c r="P3" s="1" t="s">
        <v>60</v>
      </c>
    </row>
    <row r="4" spans="1:17" x14ac:dyDescent="0.25">
      <c r="B4" s="1" t="s">
        <v>61</v>
      </c>
      <c r="C4" s="1" t="s">
        <v>62</v>
      </c>
      <c r="D4" s="1" t="s">
        <v>63</v>
      </c>
      <c r="E4" s="1" t="s">
        <v>64</v>
      </c>
      <c r="F4" s="1" t="s">
        <v>76</v>
      </c>
      <c r="I4" s="1" t="s">
        <v>66</v>
      </c>
      <c r="J4" s="1">
        <v>1</v>
      </c>
      <c r="K4" s="1" t="s">
        <v>67</v>
      </c>
      <c r="L4" s="1">
        <v>1</v>
      </c>
      <c r="M4" s="1" t="s">
        <v>67</v>
      </c>
      <c r="N4" s="1">
        <v>1</v>
      </c>
      <c r="P4" s="1" t="s">
        <v>68</v>
      </c>
    </row>
    <row r="5" spans="1:17" x14ac:dyDescent="0.25">
      <c r="B5" s="1" t="s">
        <v>69</v>
      </c>
      <c r="C5" s="1" t="s">
        <v>70</v>
      </c>
      <c r="D5" s="1" t="s">
        <v>71</v>
      </c>
      <c r="F5" s="1" t="s">
        <v>100</v>
      </c>
      <c r="P5" s="1" t="s">
        <v>73</v>
      </c>
    </row>
    <row r="6" spans="1:17" x14ac:dyDescent="0.25">
      <c r="B6" s="1" t="s">
        <v>74</v>
      </c>
      <c r="C6" s="1" t="s">
        <v>75</v>
      </c>
      <c r="F6" s="1" t="s">
        <v>48</v>
      </c>
    </row>
    <row r="7" spans="1:17" x14ac:dyDescent="0.25">
      <c r="B7" s="1" t="s">
        <v>77</v>
      </c>
      <c r="C7" s="1" t="s">
        <v>78</v>
      </c>
      <c r="F7" s="1" t="s">
        <v>47</v>
      </c>
    </row>
    <row r="8" spans="1:17" x14ac:dyDescent="0.25">
      <c r="B8" s="1" t="s">
        <v>80</v>
      </c>
      <c r="C8" s="1" t="s">
        <v>81</v>
      </c>
      <c r="F8" s="1" t="s">
        <v>72</v>
      </c>
    </row>
    <row r="9" spans="1:17" x14ac:dyDescent="0.25">
      <c r="B9" s="1" t="s">
        <v>83</v>
      </c>
      <c r="C9" s="1" t="s">
        <v>84</v>
      </c>
      <c r="F9" s="1" t="s">
        <v>57</v>
      </c>
    </row>
    <row r="10" spans="1:17" x14ac:dyDescent="0.25">
      <c r="C10" s="1" t="s">
        <v>86</v>
      </c>
      <c r="F10" s="1" t="s">
        <v>89</v>
      </c>
    </row>
    <row r="11" spans="1:17" x14ac:dyDescent="0.25">
      <c r="C11" s="1" t="s">
        <v>87</v>
      </c>
      <c r="F11" s="1" t="s">
        <v>185</v>
      </c>
    </row>
    <row r="12" spans="1:17" x14ac:dyDescent="0.25">
      <c r="C12" s="1" t="s">
        <v>88</v>
      </c>
      <c r="F12" s="1" t="s">
        <v>65</v>
      </c>
    </row>
    <row r="13" spans="1:17" x14ac:dyDescent="0.25">
      <c r="F13" s="1" t="s">
        <v>92</v>
      </c>
    </row>
    <row r="14" spans="1:17" x14ac:dyDescent="0.25">
      <c r="F14" s="1" t="s">
        <v>82</v>
      </c>
    </row>
    <row r="17" spans="3:10" x14ac:dyDescent="0.25">
      <c r="J17" s="4" t="s">
        <v>24</v>
      </c>
    </row>
    <row r="18" spans="3:10" x14ac:dyDescent="0.25">
      <c r="J18" s="5" t="s">
        <v>90</v>
      </c>
    </row>
    <row r="19" spans="3:10" x14ac:dyDescent="0.25">
      <c r="C19" s="1" t="s">
        <v>96</v>
      </c>
      <c r="J19" s="6" t="s">
        <v>91</v>
      </c>
    </row>
    <row r="20" spans="3:10" x14ac:dyDescent="0.25">
      <c r="C20" s="1" t="s">
        <v>97</v>
      </c>
    </row>
  </sheetData>
  <sortState xmlns:xlrd2="http://schemas.microsoft.com/office/spreadsheetml/2017/richdata2" ref="F2:F13">
    <sortCondition ref="F2:F13"/>
  </sortState>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1" ma:contentTypeDescription="Crear nuevo documento." ma:contentTypeScope="" ma:versionID="59608b739ee3e67ffa6c8089683a90ab">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a2ddf3ce6c5f164add04e85582416952"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2.xml><?xml version="1.0" encoding="utf-8"?>
<ds:datastoreItem xmlns:ds="http://schemas.openxmlformats.org/officeDocument/2006/customXml" ds:itemID="{03560594-C664-4860-9E70-3A287FB4FBDA}">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a5bfd3a-d6b9-4829-9d24-8e2d803f4e0b"/>
    <ds:schemaRef ds:uri="http://purl.org/dc/elements/1.1/"/>
    <ds:schemaRef ds:uri="http://schemas.microsoft.com/office/2006/metadata/properties"/>
    <ds:schemaRef ds:uri="088e3bd2-b56c-43a0-b8a9-e0fb12425dda"/>
    <ds:schemaRef ds:uri="http://www.w3.org/XML/1998/namespace"/>
    <ds:schemaRef ds:uri="http://purl.org/dc/dcmitype/"/>
  </ds:schemaRefs>
</ds:datastoreItem>
</file>

<file path=customXml/itemProps3.xml><?xml version="1.0" encoding="utf-8"?>
<ds:datastoreItem xmlns:ds="http://schemas.openxmlformats.org/officeDocument/2006/customXml" ds:itemID="{54D18A02-7D0D-41D5-9DCA-A05424F39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ACTIVOS</vt:lpstr>
      <vt:lpstr>INSTRUCTIVO</vt:lpstr>
      <vt:lpstr>LISTAS</vt:lpstr>
      <vt:lpstr>ACTIVOS!Área_de_impresión</vt:lpstr>
      <vt:lpstr>ACTIVOS!Títulos_a_imprimir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Maria Alejandra del Pilar Suarez Rojas</cp:lastModifiedBy>
  <cp:revision/>
  <cp:lastPrinted>2023-01-11T14:48:02Z</cp:lastPrinted>
  <dcterms:created xsi:type="dcterms:W3CDTF">2022-01-30T18:45:49Z</dcterms:created>
  <dcterms:modified xsi:type="dcterms:W3CDTF">2024-12-27T15:29:23Z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ies>
</file>